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mplate ENG 2023" sheetId="1" r:id="rId4"/>
    <sheet state="visible" name="Example Week From Sopköket Swed" sheetId="2" r:id="rId5"/>
    <sheet state="visible" name="Vecka 49" sheetId="3" r:id="rId6"/>
    <sheet state="visible" name=" Vecka 48" sheetId="4" r:id="rId7"/>
    <sheet state="visible" name="Vecka 47" sheetId="5" r:id="rId8"/>
    <sheet state="visible" name="Vecka 46" sheetId="6" r:id="rId9"/>
    <sheet state="visible" name="Vecka 45" sheetId="7" r:id="rId10"/>
    <sheet state="visible" name="Vecka 43" sheetId="8" r:id="rId11"/>
    <sheet state="visible" name="Vecka 42" sheetId="9" r:id="rId12"/>
    <sheet state="visible" name="Vecka 41" sheetId="10" r:id="rId13"/>
  </sheets>
  <definedNames/>
  <calcPr/>
  <extLst>
    <ext uri="GoogleSheetsCustomDataVersion1">
      <go:sheetsCustomData xmlns:go="http://customooxmlschemas.google.com/" r:id="rId14" roundtripDataSignature="AMtx7mhIlGp/bgFdVZ2QjpffuU+a8UvbNw=="/>
    </ext>
  </extLst>
</workbook>
</file>

<file path=xl/comments1.xml><?xml version="1.0" encoding="utf-8"?>
<comments xmlns:r="http://schemas.openxmlformats.org/officeDocument/2006/relationships" xmlns="http://schemas.openxmlformats.org/spreadsheetml/2006/main">
  <authors>
    <author/>
  </authors>
  <commentList>
    <comment authorId="0" ref="B7">
      <text>
        <t xml:space="preserve">Ej Nötter Frön ALLT
======</t>
      </text>
    </comment>
    <comment authorId="0" ref="B9">
      <text>
        <t xml:space="preserve">ALLERGI:
1 Hasselnöt, valnöt, äpple
2 Gluten 
1 Laktös
======</t>
      </text>
    </comment>
    <comment authorId="0" ref="B10">
      <text>
        <t xml:space="preserve">ALLERGI: 
1 Vegan
Tilllägg till 7 pers: Kykcling
======</t>
      </text>
    </comment>
    <comment authorId="0" ref="E21">
      <text>
        <t xml:space="preserve">======
ID#AAAAroqyqzM
Filip Lundin    (2023-03-13 12:11:22)
fill in manually</t>
      </text>
    </comment>
  </commentList>
  <extLst>
    <ext uri="GoogleSheetsCustomDataVersion1">
      <go:sheetsCustomData xmlns:go="http://customooxmlschemas.google.com/" r:id="rId1" roundtripDataSignature="AMtx7mgn6OvYrYVF1LZBr1kH/d3hjjk8OA=="/>
    </ext>
  </extLst>
</comments>
</file>

<file path=xl/comments2.xml><?xml version="1.0" encoding="utf-8"?>
<comments xmlns:r="http://schemas.openxmlformats.org/officeDocument/2006/relationships" xmlns="http://schemas.openxmlformats.org/spreadsheetml/2006/main">
  <authors>
    <author/>
  </authors>
  <commentList>
    <comment authorId="0" ref="B8">
      <text>
        <t xml:space="preserve">Ej Nötter Frön ALLT
======</t>
      </text>
    </comment>
    <comment authorId="0" ref="B10">
      <text>
        <t xml:space="preserve">ALLERGI:
1 Hasselnöt, valnöt, äpple
2 Gluten 
1 Laktös
======</t>
      </text>
    </comment>
    <comment authorId="0" ref="B11">
      <text>
        <t xml:space="preserve">ALLERGI: 
1 Vegan
Tilllägg till 7 pers: Kykcling
======</t>
      </text>
    </comment>
  </commentList>
</comments>
</file>

<file path=xl/comments3.xml><?xml version="1.0" encoding="utf-8"?>
<comments xmlns:r="http://schemas.openxmlformats.org/officeDocument/2006/relationships" xmlns="http://schemas.openxmlformats.org/spreadsheetml/2006/main">
  <authors>
    <author/>
  </authors>
  <commentList>
    <comment authorId="0" ref="A8">
      <text>
        <t xml:space="preserve">Vegansk ´: inte ägg, ost  eller chark
======</t>
      </text>
    </comment>
    <comment authorId="0" ref="C19">
      <text>
        <t xml:space="preserve">gröt!
======</t>
      </text>
    </comment>
  </commentList>
</comments>
</file>

<file path=xl/comments4.xml><?xml version="1.0" encoding="utf-8"?>
<comments xmlns:r="http://schemas.openxmlformats.org/officeDocument/2006/relationships" xmlns="http://schemas.openxmlformats.org/spreadsheetml/2006/main">
  <authors>
    <author/>
  </authors>
  <commentList>
    <comment authorId="0" ref="R9">
      <text>
        <t xml:space="preserve">Gryta
======</t>
      </text>
    </comment>
  </commentList>
</comments>
</file>

<file path=xl/comments5.xml><?xml version="1.0" encoding="utf-8"?>
<comments xmlns:r="http://schemas.openxmlformats.org/officeDocument/2006/relationships" xmlns="http://schemas.openxmlformats.org/spreadsheetml/2006/main">
  <authors>
    <author/>
  </authors>
  <commentList>
    <comment authorId="0" ref="T9">
      <text>
        <t xml:space="preserve">Laktosfri Vaniljsås
======</t>
      </text>
    </comment>
    <comment authorId="0" ref="B10">
      <text>
        <t xml:space="preserve">Gröt, allt i vacum påsar
======</t>
      </text>
    </comment>
    <comment authorId="0" ref="B13">
      <text>
        <t xml:space="preserve">7,5 kg Gryta istället för soppa
======</t>
      </text>
    </comment>
  </commentList>
</comments>
</file>

<file path=xl/sharedStrings.xml><?xml version="1.0" encoding="utf-8"?>
<sst xmlns="http://schemas.openxmlformats.org/spreadsheetml/2006/main" count="944" uniqueCount="193">
  <si>
    <r>
      <rPr>
        <rFont val="Calibri"/>
        <b/>
        <color theme="1"/>
        <sz val="12.0"/>
      </rPr>
      <t>GUIDELINES:</t>
    </r>
    <r>
      <rPr>
        <rFont val="Calibri"/>
        <color theme="1"/>
        <sz val="12.0"/>
      </rPr>
      <t xml:space="preserve"> this document helps you automatically calculate how much food to buy and cook for a whole week or any other given time frame. Follow the steps below to save time and money by only buying and cooking what you need, without food waste.</t>
    </r>
  </si>
  <si>
    <r>
      <rPr>
        <rFont val="Calibri"/>
        <b/>
        <color rgb="FF1F1F1F"/>
        <sz val="10.0"/>
      </rPr>
      <t>Step 1:</t>
    </r>
    <r>
      <rPr>
        <rFont val="Calibri"/>
        <color rgb="FF1F1F1F"/>
        <sz val="10.0"/>
      </rPr>
      <t xml:space="preserve"> Make a list of your products or dishes (for example breakfast, wraps, buffet and more) by adjusting the examples given in the "Product/Dish Section". 
</t>
    </r>
    <r>
      <rPr>
        <rFont val="Calibri"/>
        <b/>
        <color rgb="FF1F1F1F"/>
        <sz val="10.0"/>
      </rPr>
      <t xml:space="preserve">Step 2: </t>
    </r>
    <r>
      <rPr>
        <rFont val="Calibri"/>
        <color rgb="FF1F1F1F"/>
        <sz val="10.0"/>
      </rPr>
      <t>Scroll to the very end to the "Recipes section" and fill in the first row with the components (items) your product/dish consists of. Side note: an item can occur multiple times in several different products/dishes. Adjust the sheet and rename the examples of items for your needs.</t>
    </r>
  </si>
  <si>
    <r>
      <rPr>
        <rFont val="Calibri"/>
        <b/>
        <color rgb="FF1F1F1F"/>
        <sz val="10.0"/>
      </rPr>
      <t xml:space="preserve">Step 3: </t>
    </r>
    <r>
      <rPr>
        <rFont val="Calibri"/>
        <color rgb="FF1F1F1F"/>
        <sz val="10.0"/>
      </rPr>
      <t>In the same section fill in the quantities needed (in grams) for a</t>
    </r>
    <r>
      <rPr>
        <rFont val="Calibri"/>
        <b/>
        <color rgb="FF1F1F1F"/>
        <sz val="10.0"/>
      </rPr>
      <t xml:space="preserve"> </t>
    </r>
    <r>
      <rPr>
        <rFont val="Calibri"/>
        <color rgb="FF1F1F1F"/>
        <sz val="10.0"/>
      </rPr>
      <t xml:space="preserve">specific item in a specific product/dish. </t>
    </r>
    <r>
      <rPr>
        <rFont val="Calibri"/>
        <b/>
        <color rgb="FF1F1F1F"/>
        <sz val="10.0"/>
      </rPr>
      <t xml:space="preserve"> 
Step 4: </t>
    </r>
    <r>
      <rPr>
        <rFont val="Calibri"/>
        <color rgb="FF1F1F1F"/>
        <sz val="10.0"/>
      </rPr>
      <t xml:space="preserve">Go up to the section "Order" (row 5) and fill it in by putting orders for the upcoming weeks one by one. For example Order: 325, Day: Monday 24/3, Breakfast/Medium/45, Wrap/Vegan/50, Wrap/GF Vegan 5.  
</t>
    </r>
    <r>
      <rPr>
        <rFont val="Calibri"/>
        <b/>
        <color rgb="FF1F1F1F"/>
        <sz val="10.0"/>
      </rPr>
      <t>Step 5.</t>
    </r>
    <r>
      <rPr>
        <rFont val="Calibri"/>
        <color rgb="FF1F1F1F"/>
        <sz val="10.0"/>
      </rPr>
      <t xml:space="preserve">: Go to the Summary section to see your automatically calculated summary of mise en place needed to be bought and prepared for next week (or other time frames). It will convert grams into kgs gathering information from the sections you have filled. Side note: the quantities in the "In stock" section have to be filled in manually according to your current suply. </t>
    </r>
  </si>
  <si>
    <t>Product/Dish Section -----&gt;</t>
  </si>
  <si>
    <t>Breakfast</t>
  </si>
  <si>
    <t>Wrap</t>
  </si>
  <si>
    <t>Buffé</t>
  </si>
  <si>
    <t>Mingel Buffé</t>
  </si>
  <si>
    <t>Soup</t>
  </si>
  <si>
    <t>Stew</t>
  </si>
  <si>
    <t>Other 1</t>
  </si>
  <si>
    <t>Order</t>
  </si>
  <si>
    <t>Day</t>
  </si>
  <si>
    <t>Small</t>
  </si>
  <si>
    <t>Medium</t>
  </si>
  <si>
    <t>Meat</t>
  </si>
  <si>
    <t>Veg</t>
  </si>
  <si>
    <t>Vegan</t>
  </si>
  <si>
    <t>GF meat</t>
  </si>
  <si>
    <t>GF Veg</t>
  </si>
  <si>
    <t>GF Vegan</t>
  </si>
  <si>
    <t>Cold</t>
  </si>
  <si>
    <t>Warm</t>
  </si>
  <si>
    <t>Large</t>
  </si>
  <si>
    <t>Other 2</t>
  </si>
  <si>
    <t>Other 3</t>
  </si>
  <si>
    <t>Other 4</t>
  </si>
  <si>
    <t>Other 5</t>
  </si>
  <si>
    <t>Other 6</t>
  </si>
  <si>
    <t>SUMMARY</t>
  </si>
  <si>
    <t>Needed</t>
  </si>
  <si>
    <r>
      <rPr>
        <rFont val="Calibri"/>
        <b/>
        <color theme="1"/>
        <sz val="10.0"/>
      </rPr>
      <t xml:space="preserve">In stock </t>
    </r>
    <r>
      <rPr>
        <rFont val="Calibri"/>
        <b val="0"/>
        <color theme="1"/>
        <sz val="10.0"/>
      </rPr>
      <t>(fill in manually)</t>
    </r>
  </si>
  <si>
    <t>.</t>
  </si>
  <si>
    <t>Item 1 (e.g. roasted veggies)</t>
  </si>
  <si>
    <t>kg</t>
  </si>
  <si>
    <t>Item 2 (e.g. protein)</t>
  </si>
  <si>
    <t>Item 3 (e.g. lentilsmix salad)</t>
  </si>
  <si>
    <t>Item 4 (e.g. hummus)</t>
  </si>
  <si>
    <t>Item 5 (e.g. salad)</t>
  </si>
  <si>
    <t>Item 6 (e.g. yoghurt)</t>
  </si>
  <si>
    <t>Item 7 (e.g. smoothie)</t>
  </si>
  <si>
    <t>Item 8 (e.g. eggs)</t>
  </si>
  <si>
    <t>amount</t>
  </si>
  <si>
    <t>Item 9</t>
  </si>
  <si>
    <t>Item 10</t>
  </si>
  <si>
    <t>Item 11</t>
  </si>
  <si>
    <t>Item 12</t>
  </si>
  <si>
    <t>Item 13</t>
  </si>
  <si>
    <t>Item 14</t>
  </si>
  <si>
    <t>Tortilla bread</t>
  </si>
  <si>
    <t>GF Tortilla bread</t>
  </si>
  <si>
    <t>RECIPES SECTION: Build your products, divided per item and grams, see example "wrap" and "breakfast" for inspiration</t>
  </si>
  <si>
    <t>Roasted Veggies ("Item 2")</t>
  </si>
  <si>
    <t>Protein ("Item 2")</t>
  </si>
  <si>
    <t>Lentils Mixsalad ("Item 3)</t>
  </si>
  <si>
    <t>Salsa e.g. Hummus ("Item 4")</t>
  </si>
  <si>
    <t>Salad ("Item 5")</t>
  </si>
  <si>
    <t>Yoghurt ("Item 6")</t>
  </si>
  <si>
    <t>Smoothie ("Item 7)</t>
  </si>
  <si>
    <t>Eggs ("Item 8")</t>
  </si>
  <si>
    <t>Buffé cold</t>
  </si>
  <si>
    <t>Buffé warm</t>
  </si>
  <si>
    <t>Buffe mingel small</t>
  </si>
  <si>
    <t>Buffé, mingel medium</t>
  </si>
  <si>
    <t>Buffé, mingel large</t>
  </si>
  <si>
    <t>Buffé, mingel luxorious</t>
  </si>
  <si>
    <t>Stew Buffé</t>
  </si>
  <si>
    <t>Soup buffé</t>
  </si>
  <si>
    <t>other 1</t>
  </si>
  <si>
    <t>other 2</t>
  </si>
  <si>
    <t>other 3</t>
  </si>
  <si>
    <t>other 4</t>
  </si>
  <si>
    <t>Total (grams)</t>
  </si>
  <si>
    <t>Frukost</t>
  </si>
  <si>
    <t>Mingel</t>
  </si>
  <si>
    <t>Soppa</t>
  </si>
  <si>
    <t>Gryta</t>
  </si>
  <si>
    <t>Övrigt</t>
  </si>
  <si>
    <t>Måndag:</t>
  </si>
  <si>
    <t>Ord.</t>
  </si>
  <si>
    <t>Dag</t>
  </si>
  <si>
    <t>Grund</t>
  </si>
  <si>
    <t>Hälsa</t>
  </si>
  <si>
    <t>Lyx</t>
  </si>
  <si>
    <t>Vego</t>
  </si>
  <si>
    <t>GF Vego</t>
  </si>
  <si>
    <t>Sommar</t>
  </si>
  <si>
    <t>Vinter</t>
  </si>
  <si>
    <t>Liten</t>
  </si>
  <si>
    <t>Mellan</t>
  </si>
  <si>
    <t>Stor</t>
  </si>
  <si>
    <t>Raw candy</t>
  </si>
  <si>
    <t>Matig Låda</t>
  </si>
  <si>
    <t>Fralla</t>
  </si>
  <si>
    <t>Appelpaj</t>
  </si>
  <si>
    <t>Pannacota</t>
  </si>
  <si>
    <t>Fikabröd</t>
  </si>
  <si>
    <t>Måndag 7:00</t>
  </si>
  <si>
    <t>Tisdag 7:00 / 11:00</t>
  </si>
  <si>
    <t>Tisdag 10:00</t>
  </si>
  <si>
    <t>Tisdag 16:00 ND</t>
  </si>
  <si>
    <t>Onsdag 16:00 ND</t>
  </si>
  <si>
    <t>Torsdag 16:00 ND</t>
  </si>
  <si>
    <t>Lördag 9:30</t>
  </si>
  <si>
    <t>Finns</t>
  </si>
  <si>
    <t>Item 1</t>
  </si>
  <si>
    <t>Hummus</t>
  </si>
  <si>
    <t>Yoghurt</t>
  </si>
  <si>
    <t>Smoothie</t>
  </si>
  <si>
    <t>Ägg/chark/ost</t>
  </si>
  <si>
    <t>st</t>
  </si>
  <si>
    <t>Rostade grönsaker</t>
  </si>
  <si>
    <t>Matig sallad</t>
  </si>
  <si>
    <t>Kolhydrat</t>
  </si>
  <si>
    <t>Äpplen</t>
  </si>
  <si>
    <t>Pajdeg</t>
  </si>
  <si>
    <t>Tortilla</t>
  </si>
  <si>
    <t>antal</t>
  </si>
  <si>
    <t>GT Tortilla</t>
  </si>
  <si>
    <t>Item 1 (kg/person)</t>
  </si>
  <si>
    <t>Toppings</t>
  </si>
  <si>
    <t>Ägg</t>
  </si>
  <si>
    <t>Protein</t>
  </si>
  <si>
    <t>Antal</t>
  </si>
  <si>
    <t>Product 1</t>
  </si>
  <si>
    <t>Buffé, sommar</t>
  </si>
  <si>
    <t>Buffeé vinter</t>
  </si>
  <si>
    <t>Buffe mingel liten</t>
  </si>
  <si>
    <t>Buffé, mingel mellan</t>
  </si>
  <si>
    <t>Buffé, mingel stor</t>
  </si>
  <si>
    <t>Buffé, mingel lyx</t>
  </si>
  <si>
    <t>Gryta buffe</t>
  </si>
  <si>
    <t>Soppa buffe</t>
  </si>
  <si>
    <t xml:space="preserve">matig sallad </t>
  </si>
  <si>
    <t>Matig låda</t>
  </si>
  <si>
    <t>Äppelpaj</t>
  </si>
  <si>
    <t>Julbord</t>
  </si>
  <si>
    <t>Totalt KG</t>
  </si>
  <si>
    <t>matig sallad</t>
  </si>
  <si>
    <t>Chark</t>
  </si>
  <si>
    <t>pannacotta</t>
  </si>
  <si>
    <t>Måndag 10:00</t>
  </si>
  <si>
    <t>Tisdag:</t>
  </si>
  <si>
    <t>Onsdag:</t>
  </si>
  <si>
    <t>Ägg/chark</t>
  </si>
  <si>
    <t>Tisdag 06:30</t>
  </si>
  <si>
    <t>Tisdag 10:30</t>
  </si>
  <si>
    <t>Onsdag 15:00</t>
  </si>
  <si>
    <t>Torsdag 13:30</t>
  </si>
  <si>
    <t>Fredag  07:00</t>
  </si>
  <si>
    <t>Lördag 11:00</t>
  </si>
  <si>
    <t xml:space="preserve">Söndag </t>
  </si>
  <si>
    <t>Frallor</t>
  </si>
  <si>
    <t>Kg</t>
  </si>
  <si>
    <t>Måndag 13:30</t>
  </si>
  <si>
    <t>Måndag 12:00</t>
  </si>
  <si>
    <t>Måndag 16:00 nd</t>
  </si>
  <si>
    <t>Tisdag 8:00</t>
  </si>
  <si>
    <t>Tisdag 12:00</t>
  </si>
  <si>
    <t>Tisdag 16:00 nd</t>
  </si>
  <si>
    <t>Onsdag 8:00</t>
  </si>
  <si>
    <t>Torsdag 08:00</t>
  </si>
  <si>
    <t>Torsdag 16:00nd</t>
  </si>
  <si>
    <t>Fredag 10:00?</t>
  </si>
  <si>
    <t xml:space="preserve">Fredag 10:00 </t>
  </si>
  <si>
    <t>Söndag ??</t>
  </si>
  <si>
    <t>Måndag 9:00</t>
  </si>
  <si>
    <t>Måndag 16:00nd</t>
  </si>
  <si>
    <t>Måndag</t>
  </si>
  <si>
    <t>Tisdag</t>
  </si>
  <si>
    <t>Onsdag</t>
  </si>
  <si>
    <t>Totalt</t>
  </si>
  <si>
    <t>Torsdag 14:00</t>
  </si>
  <si>
    <t>Fredag 08:30</t>
  </si>
  <si>
    <t>Eko Läsk</t>
  </si>
  <si>
    <t>Måndag 14:00</t>
  </si>
  <si>
    <t>Tisdag 14:00</t>
  </si>
  <si>
    <t>Onsdag 16:00</t>
  </si>
  <si>
    <t>Fredag 11:30</t>
  </si>
  <si>
    <t>Lördag 10:00</t>
  </si>
  <si>
    <t>åå</t>
  </si>
  <si>
    <t>Tisdag 14:30</t>
  </si>
  <si>
    <t>Onsdag 16:00 ND?</t>
  </si>
  <si>
    <t>Fredag</t>
  </si>
  <si>
    <t>å</t>
  </si>
  <si>
    <t>Kanape</t>
  </si>
  <si>
    <t>Måndag 10:30</t>
  </si>
  <si>
    <t>Måndag 11:00</t>
  </si>
  <si>
    <t>Måndag 16:00 ND</t>
  </si>
  <si>
    <t>Tisdag 11:15</t>
  </si>
  <si>
    <t>Onsdag 14:00</t>
  </si>
  <si>
    <t>Fredag 9:00</t>
  </si>
  <si>
    <t>Måndag 9:30</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</si>
</sst>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Calibri"/>
      <scheme val="minor"/>
    </font>
    <font>
      <sz val="12.0"/>
      <color theme="1"/>
      <name val="Calibri"/>
    </font>
    <font/>
    <font>
      <sz val="11.0"/>
      <color theme="1"/>
      <name val="Calibri"/>
    </font>
    <font>
      <color theme="1"/>
      <name val="Calibri"/>
    </font>
    <font>
      <sz val="10.0"/>
      <color rgb="FF1F1F1F"/>
      <name val="Calibri"/>
    </font>
    <font>
      <sz val="15.0"/>
      <color theme="1"/>
      <name val="Calibri"/>
    </font>
    <font>
      <sz val="9.0"/>
      <color rgb="FF1F1F1F"/>
      <name val="Calibri"/>
    </font>
    <font>
      <b/>
      <sz val="11.0"/>
      <color theme="1"/>
      <name val="Calibri"/>
    </font>
    <font>
      <b/>
      <sz val="12.0"/>
      <color theme="1"/>
      <name val="Calibri"/>
    </font>
    <font>
      <sz val="11.0"/>
      <color rgb="FF000000"/>
      <name val="Calibri"/>
    </font>
    <font>
      <b/>
      <sz val="10.0"/>
      <color theme="1"/>
      <name val="Calibri"/>
    </font>
    <font>
      <sz val="10.0"/>
      <color theme="1"/>
      <name val="Calibri"/>
      <scheme val="minor"/>
    </font>
    <font>
      <sz val="10.0"/>
      <color theme="1"/>
      <name val="Calibri"/>
    </font>
    <font>
      <sz val="11.0"/>
      <color theme="1"/>
      <name val="Arial"/>
    </font>
    <font>
      <b/>
      <sz val="14.0"/>
      <color theme="1"/>
      <name val="Calibri"/>
    </font>
    <font>
      <sz val="14.0"/>
      <color theme="1"/>
      <name val="Calibri"/>
    </font>
    <font>
      <sz val="11.0"/>
      <color rgb="FFF3F3F3"/>
      <name val="Calibri"/>
    </font>
    <font>
      <sz val="11.0"/>
      <color rgb="FFFFFFFF"/>
      <name val="Calibri"/>
    </font>
  </fonts>
  <fills count="24">
    <fill>
      <patternFill patternType="none"/>
    </fill>
    <fill>
      <patternFill patternType="lightGray"/>
    </fill>
    <fill>
      <patternFill patternType="solid">
        <fgColor rgb="FFF69895"/>
        <bgColor rgb="FFF69895"/>
      </patternFill>
    </fill>
    <fill>
      <patternFill patternType="solid">
        <fgColor theme="0"/>
        <bgColor theme="0"/>
      </patternFill>
    </fill>
    <fill>
      <patternFill patternType="solid">
        <fgColor rgb="FFFDE6E5"/>
        <bgColor rgb="FFFDE6E5"/>
      </patternFill>
    </fill>
    <fill>
      <patternFill patternType="solid">
        <fgColor rgb="FFC3CFEB"/>
        <bgColor rgb="FFC3CFEB"/>
      </patternFill>
    </fill>
    <fill>
      <patternFill patternType="solid">
        <fgColor rgb="FFAAECEA"/>
        <bgColor rgb="FFAAECEA"/>
      </patternFill>
    </fill>
    <fill>
      <patternFill patternType="solid">
        <fgColor rgb="FF9FFBC2"/>
        <bgColor rgb="FF9FFBC2"/>
      </patternFill>
    </fill>
    <fill>
      <patternFill patternType="solid">
        <fgColor rgb="FFFFB3B3"/>
        <bgColor rgb="FFFFB3B3"/>
      </patternFill>
    </fill>
    <fill>
      <patternFill patternType="solid">
        <fgColor rgb="FFE391C8"/>
        <bgColor rgb="FFE391C8"/>
      </patternFill>
    </fill>
    <fill>
      <patternFill patternType="solid">
        <fgColor rgb="FFFFFFFF"/>
        <bgColor rgb="FFFFFFFF"/>
      </patternFill>
    </fill>
    <fill>
      <patternFill patternType="solid">
        <fgColor rgb="FFD9E2F3"/>
        <bgColor rgb="FFD9E2F3"/>
      </patternFill>
    </fill>
    <fill>
      <patternFill patternType="solid">
        <fgColor rgb="FFC2F1F0"/>
        <bgColor rgb="FFC2F1F0"/>
      </patternFill>
    </fill>
    <fill>
      <patternFill patternType="solid">
        <fgColor rgb="FFCFFDE1"/>
        <bgColor rgb="FFCFFDE1"/>
      </patternFill>
    </fill>
    <fill>
      <patternFill patternType="solid">
        <fgColor rgb="FFFFE1E1"/>
        <bgColor rgb="FFFFE1E1"/>
      </patternFill>
    </fill>
    <fill>
      <patternFill patternType="solid">
        <fgColor rgb="FFEBAFD7"/>
        <bgColor rgb="FFEBAFD7"/>
      </patternFill>
    </fill>
    <fill>
      <patternFill patternType="solid">
        <fgColor rgb="FFFFFF00"/>
        <bgColor rgb="FFFFFF00"/>
      </patternFill>
    </fill>
    <fill>
      <patternFill patternType="solid">
        <fgColor rgb="FFD9EAD3"/>
        <bgColor rgb="FFD9EAD3"/>
      </patternFill>
    </fill>
    <fill>
      <patternFill patternType="solid">
        <fgColor rgb="FFB6D7A8"/>
        <bgColor rgb="FFB6D7A8"/>
      </patternFill>
    </fill>
    <fill>
      <patternFill patternType="solid">
        <fgColor rgb="FF93C47D"/>
        <bgColor rgb="FF93C47D"/>
      </patternFill>
    </fill>
    <fill>
      <patternFill patternType="solid">
        <fgColor rgb="FF6AA84F"/>
        <bgColor rgb="FF6AA84F"/>
      </patternFill>
    </fill>
    <fill>
      <patternFill patternType="solid">
        <fgColor rgb="FF38761D"/>
        <bgColor rgb="FF38761D"/>
      </patternFill>
    </fill>
    <fill>
      <patternFill patternType="solid">
        <fgColor rgb="FFE2EFD9"/>
        <bgColor rgb="FFE2EFD9"/>
      </patternFill>
    </fill>
    <fill>
      <patternFill patternType="solid">
        <fgColor rgb="FF274E13"/>
        <bgColor rgb="FF274E13"/>
      </patternFill>
    </fill>
  </fills>
  <borders count="62">
    <border/>
    <border>
      <left style="thin">
        <color rgb="FF000000"/>
      </left>
      <top style="thin">
        <color rgb="FF000000"/>
      </top>
      <bottom/>
    </border>
    <border>
      <right/>
      <top style="thin">
        <color rgb="FF000000"/>
      </top>
      <bottom/>
    </border>
    <border>
      <left/>
      <right/>
      <top/>
      <bottom/>
    </border>
    <border>
      <left style="thin">
        <color rgb="FF000000"/>
      </left>
      <top/>
      <bottom/>
    </border>
    <border>
      <right/>
      <top/>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top style="medium">
        <color rgb="FF000000"/>
      </top>
      <bottom/>
    </border>
    <border>
      <left style="medium">
        <color rgb="FF000000"/>
      </left>
      <right/>
      <top style="medium">
        <color rgb="FF000000"/>
      </top>
      <bottom/>
    </border>
    <border>
      <left/>
      <right style="medium">
        <color rgb="FF000000"/>
      </right>
      <top style="medium">
        <color rgb="FF000000"/>
      </top>
      <bottom/>
    </border>
    <border>
      <left style="medium">
        <color rgb="FF000000"/>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style="medium">
        <color rgb="FF000000"/>
      </right>
      <top/>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thin">
        <color rgb="FF000000"/>
      </top>
      <bottom style="thin">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medium">
        <color rgb="FF000000"/>
      </right>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bottom style="thin">
        <color rgb="FF000000"/>
      </bottom>
    </border>
    <border>
      <left style="medium">
        <color rgb="FF000000"/>
      </left>
      <right/>
      <top/>
      <bottom style="thin">
        <color rgb="FF000000"/>
      </bottom>
    </border>
    <border>
      <left/>
      <right style="thin">
        <color rgb="FF000000"/>
      </right>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medium">
        <color rgb="FF000000"/>
      </right>
    </border>
    <border>
      <left style="medium">
        <color rgb="FF000000"/>
      </left>
      <right style="medium">
        <color rgb="FF000000"/>
      </right>
      <top style="medium">
        <color rgb="FF000000"/>
      </top>
      <bottom style="medium">
        <color rgb="FF000000"/>
      </bottom>
    </border>
    <border>
      <left style="medium">
        <color rgb="FF000000"/>
      </left>
      <right style="medium">
        <color rgb="FF000000"/>
      </right>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medium">
        <color rgb="FF000000"/>
      </left>
      <right/>
      <top style="medium">
        <color rgb="FF000000"/>
      </top>
      <bottom style="thin">
        <color rgb="FF000000"/>
      </bottom>
    </border>
    <border>
      <left/>
      <right style="thin">
        <color rgb="FF000000"/>
      </right>
      <top style="medium">
        <color rgb="FF000000"/>
      </top>
      <bottom style="thin">
        <color rgb="FF000000"/>
      </bottom>
    </border>
    <border>
      <left style="medium">
        <color rgb="FF000000"/>
      </left>
      <right style="medium">
        <color rgb="FF000000"/>
      </right>
      <top/>
      <bottom style="medium">
        <color rgb="FF000000"/>
      </bottom>
    </border>
    <border>
      <left/>
      <right/>
      <top style="thin">
        <color rgb="FF000000"/>
      </top>
      <bottom style="thin">
        <color rgb="FF000000"/>
      </bottom>
    </border>
    <border>
      <left style="thin">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s>
  <cellStyleXfs count="1">
    <xf borderId="0" fillId="0" fontId="0" numFmtId="0" applyAlignment="1" applyFont="1"/>
  </cellStyleXfs>
  <cellXfs count="239">
    <xf borderId="0" fillId="0" fontId="0" numFmtId="0" xfId="0" applyAlignment="1" applyFont="1">
      <alignment readingOrder="0" shrinkToFit="0" vertical="bottom" wrapText="0"/>
    </xf>
    <xf borderId="1" fillId="2" fontId="1" numFmtId="0" xfId="0" applyAlignment="1" applyBorder="1" applyFill="1" applyFont="1">
      <alignment shrinkToFit="0" vertical="top" wrapText="1"/>
    </xf>
    <xf borderId="2" fillId="0" fontId="2" numFmtId="0" xfId="0" applyBorder="1" applyFont="1"/>
    <xf borderId="3" fillId="3" fontId="3" numFmtId="0" xfId="0" applyBorder="1" applyFill="1" applyFont="1"/>
    <xf borderId="0" fillId="0" fontId="4" numFmtId="0" xfId="0" applyFont="1"/>
    <xf borderId="0" fillId="0" fontId="3" numFmtId="0" xfId="0" applyFont="1"/>
    <xf borderId="4" fillId="4" fontId="5" numFmtId="0" xfId="0" applyAlignment="1" applyBorder="1" applyFill="1" applyFont="1">
      <alignment horizontal="left" readingOrder="0" shrinkToFit="0" vertical="top" wrapText="1"/>
    </xf>
    <xf borderId="5" fillId="0" fontId="2" numFmtId="0" xfId="0" applyBorder="1" applyFont="1"/>
    <xf borderId="3" fillId="3" fontId="6" numFmtId="0" xfId="0" applyBorder="1" applyFont="1"/>
    <xf borderId="6" fillId="4" fontId="5" numFmtId="0" xfId="0" applyAlignment="1" applyBorder="1" applyFont="1">
      <alignment horizontal="left" readingOrder="0" shrinkToFit="0" vertical="top" wrapText="1"/>
    </xf>
    <xf borderId="7" fillId="0" fontId="2" numFmtId="0" xfId="0" applyBorder="1" applyFont="1"/>
    <xf borderId="3" fillId="5" fontId="6" numFmtId="0" xfId="0" applyBorder="1" applyFill="1" applyFont="1"/>
    <xf borderId="3" fillId="6" fontId="6" numFmtId="0" xfId="0" applyBorder="1" applyFill="1" applyFont="1"/>
    <xf borderId="3" fillId="7" fontId="6" numFmtId="0" xfId="0" applyBorder="1" applyFill="1" applyFont="1"/>
    <xf borderId="3" fillId="8" fontId="6" numFmtId="0" xfId="0" applyBorder="1" applyFill="1" applyFont="1"/>
    <xf borderId="3" fillId="9" fontId="6" numFmtId="0" xfId="0" applyBorder="1" applyFill="1" applyFont="1"/>
    <xf borderId="3" fillId="10" fontId="7" numFmtId="0" xfId="0" applyAlignment="1" applyBorder="1" applyFill="1" applyFont="1">
      <alignment horizontal="left" shrinkToFit="0" wrapText="1"/>
    </xf>
    <xf borderId="8" fillId="0" fontId="8" numFmtId="0" xfId="0" applyBorder="1" applyFont="1"/>
    <xf borderId="9" fillId="5" fontId="6" numFmtId="0" xfId="0" applyBorder="1" applyFont="1"/>
    <xf borderId="10" fillId="6" fontId="6" numFmtId="0" xfId="0" applyBorder="1" applyFont="1"/>
    <xf borderId="9" fillId="6" fontId="6" numFmtId="0" xfId="0" applyBorder="1" applyFont="1"/>
    <xf borderId="11" fillId="6" fontId="6" numFmtId="0" xfId="0" applyBorder="1" applyFont="1"/>
    <xf borderId="10" fillId="7" fontId="6" numFmtId="0" xfId="0" applyBorder="1" applyFont="1"/>
    <xf borderId="9" fillId="7" fontId="6" numFmtId="0" xfId="0" applyBorder="1" applyFont="1"/>
    <xf borderId="11" fillId="7" fontId="6" numFmtId="0" xfId="0" applyBorder="1" applyFont="1"/>
    <xf borderId="12" fillId="8" fontId="6" numFmtId="0" xfId="0" applyBorder="1" applyFont="1"/>
    <xf borderId="10" fillId="8" fontId="6" numFmtId="0" xfId="0" applyBorder="1" applyFont="1"/>
    <xf borderId="10" fillId="9" fontId="6" numFmtId="0" xfId="0" applyBorder="1" applyFont="1"/>
    <xf borderId="9" fillId="9" fontId="6" numFmtId="0" xfId="0" applyBorder="1" applyFont="1"/>
    <xf borderId="11" fillId="9" fontId="6" numFmtId="0" xfId="0" applyBorder="1" applyFont="1"/>
    <xf borderId="0" fillId="0" fontId="8" numFmtId="0" xfId="0" applyFont="1"/>
    <xf borderId="0" fillId="0" fontId="9" numFmtId="0" xfId="0" applyFont="1"/>
    <xf borderId="13" fillId="5" fontId="3" numFmtId="0" xfId="0" applyBorder="1" applyFont="1"/>
    <xf borderId="3" fillId="5" fontId="3" numFmtId="0" xfId="0" applyBorder="1" applyFont="1"/>
    <xf borderId="13" fillId="6" fontId="3" numFmtId="0" xfId="0" applyBorder="1" applyFont="1"/>
    <xf borderId="3" fillId="6" fontId="3" numFmtId="0" xfId="0" applyBorder="1" applyFont="1"/>
    <xf borderId="14" fillId="6" fontId="3" numFmtId="0" xfId="0" applyBorder="1" applyFont="1"/>
    <xf borderId="13" fillId="7" fontId="3" numFmtId="0" xfId="0" applyBorder="1" applyFont="1"/>
    <xf borderId="3" fillId="7" fontId="3" numFmtId="0" xfId="0" applyBorder="1" applyFont="1"/>
    <xf borderId="14" fillId="7" fontId="3" numFmtId="0" xfId="0" applyBorder="1" applyFont="1"/>
    <xf borderId="15" fillId="8" fontId="3" numFmtId="0" xfId="0" applyBorder="1" applyFont="1"/>
    <xf borderId="13" fillId="8" fontId="3" numFmtId="0" xfId="0" applyBorder="1" applyFont="1"/>
    <xf borderId="13" fillId="9" fontId="3" numFmtId="0" xfId="0" applyBorder="1" applyFont="1"/>
    <xf borderId="3" fillId="9" fontId="3" numFmtId="0" xfId="0" applyBorder="1" applyFont="1"/>
    <xf borderId="14" fillId="9" fontId="3" numFmtId="0" xfId="0" applyBorder="1" applyFont="1"/>
    <xf borderId="16" fillId="5" fontId="3" numFmtId="0" xfId="0" applyBorder="1" applyFont="1"/>
    <xf borderId="17" fillId="5" fontId="3" numFmtId="0" xfId="0" applyBorder="1" applyFont="1"/>
    <xf borderId="16" fillId="6" fontId="3" numFmtId="0" xfId="0" applyBorder="1" applyFont="1"/>
    <xf borderId="17" fillId="6" fontId="3" numFmtId="0" xfId="0" applyBorder="1" applyFont="1"/>
    <xf borderId="18" fillId="6" fontId="3" numFmtId="0" xfId="0" applyBorder="1" applyFont="1"/>
    <xf borderId="16" fillId="7" fontId="3" numFmtId="0" xfId="0" applyBorder="1" applyFont="1"/>
    <xf borderId="17" fillId="7" fontId="3" numFmtId="0" xfId="0" applyBorder="1" applyFont="1"/>
    <xf borderId="16" fillId="8" fontId="3" numFmtId="0" xfId="0" applyBorder="1" applyFont="1"/>
    <xf borderId="19" fillId="8" fontId="3" numFmtId="0" xfId="0" applyBorder="1" applyFont="1"/>
    <xf borderId="17" fillId="9" fontId="3" numFmtId="0" xfId="0" applyBorder="1" applyFont="1"/>
    <xf borderId="18" fillId="9" fontId="3" numFmtId="0" xfId="0" applyBorder="1" applyFont="1"/>
    <xf borderId="8" fillId="0" fontId="3" numFmtId="0" xfId="0" applyAlignment="1" applyBorder="1" applyFont="1">
      <alignment horizontal="left"/>
    </xf>
    <xf borderId="20" fillId="0" fontId="3" numFmtId="0" xfId="0" applyBorder="1" applyFont="1"/>
    <xf borderId="21" fillId="11" fontId="3" numFmtId="0" xfId="0" applyBorder="1" applyFill="1" applyFont="1"/>
    <xf borderId="22" fillId="11" fontId="3" numFmtId="0" xfId="0" applyBorder="1" applyFont="1"/>
    <xf borderId="23" fillId="11" fontId="3" numFmtId="0" xfId="0" applyBorder="1" applyFont="1"/>
    <xf borderId="21" fillId="12" fontId="3" numFmtId="0" xfId="0" applyBorder="1" applyFill="1" applyFont="1"/>
    <xf borderId="22" fillId="12" fontId="3" numFmtId="0" xfId="0" applyBorder="1" applyFont="1"/>
    <xf borderId="23" fillId="12" fontId="3" numFmtId="0" xfId="0" applyBorder="1" applyFont="1"/>
    <xf borderId="21" fillId="13" fontId="3" numFmtId="0" xfId="0" applyBorder="1" applyFill="1" applyFont="1"/>
    <xf borderId="22" fillId="13" fontId="3" numFmtId="0" xfId="0" applyBorder="1" applyFont="1"/>
    <xf borderId="23" fillId="13" fontId="3" numFmtId="0" xfId="0" applyBorder="1" applyFont="1"/>
    <xf borderId="13" fillId="14" fontId="3" numFmtId="0" xfId="0" applyBorder="1" applyFill="1" applyFont="1"/>
    <xf borderId="23" fillId="14" fontId="3" numFmtId="0" xfId="0" applyBorder="1" applyFont="1"/>
    <xf borderId="21" fillId="15" fontId="3" numFmtId="0" xfId="0" applyBorder="1" applyFill="1" applyFont="1"/>
    <xf borderId="24" fillId="15" fontId="3" numFmtId="0" xfId="0" applyBorder="1" applyFont="1"/>
    <xf borderId="25" fillId="15" fontId="3" numFmtId="0" xfId="0" applyBorder="1" applyFont="1"/>
    <xf borderId="26" fillId="15" fontId="3" numFmtId="0" xfId="0" applyBorder="1" applyFont="1"/>
    <xf borderId="27" fillId="15" fontId="3" numFmtId="0" xfId="0" applyBorder="1" applyFont="1"/>
    <xf borderId="8" fillId="5" fontId="3" numFmtId="0" xfId="0" applyBorder="1" applyFont="1"/>
    <xf borderId="28" fillId="5" fontId="3" numFmtId="0" xfId="0" applyBorder="1" applyFont="1"/>
    <xf borderId="29" fillId="6" fontId="3" numFmtId="0" xfId="0" applyBorder="1" applyFont="1"/>
    <xf borderId="8" fillId="6" fontId="3" numFmtId="0" xfId="0" applyBorder="1" applyFont="1"/>
    <xf borderId="28" fillId="6" fontId="3" numFmtId="0" xfId="0" applyBorder="1" applyFont="1"/>
    <xf borderId="29" fillId="7" fontId="3" numFmtId="0" xfId="0" applyBorder="1" applyFont="1"/>
    <xf borderId="8" fillId="7" fontId="3" numFmtId="0" xfId="0" applyBorder="1" applyFont="1"/>
    <xf borderId="28" fillId="7" fontId="3" numFmtId="0" xfId="0" applyBorder="1" applyFont="1"/>
    <xf borderId="30" fillId="8" fontId="3" numFmtId="0" xfId="0" applyBorder="1" applyFont="1"/>
    <xf borderId="28" fillId="8" fontId="3" numFmtId="0" xfId="0" applyBorder="1" applyFont="1"/>
    <xf borderId="29" fillId="9" fontId="3" numFmtId="0" xfId="0" applyBorder="1" applyFont="1"/>
    <xf borderId="31" fillId="9" fontId="3" numFmtId="0" xfId="0" applyBorder="1" applyFont="1"/>
    <xf borderId="8" fillId="9" fontId="3" numFmtId="0" xfId="0" applyBorder="1" applyFont="1"/>
    <xf borderId="32" fillId="9" fontId="3" numFmtId="0" xfId="0" applyBorder="1" applyFont="1"/>
    <xf borderId="28" fillId="9" fontId="3" numFmtId="0" xfId="0" applyBorder="1" applyFont="1"/>
    <xf borderId="33" fillId="11" fontId="3" numFmtId="0" xfId="0" applyBorder="1" applyFont="1"/>
    <xf borderId="25" fillId="11" fontId="3" numFmtId="0" xfId="0" applyBorder="1" applyFont="1"/>
    <xf borderId="27" fillId="11" fontId="3" numFmtId="0" xfId="0" applyBorder="1" applyFont="1"/>
    <xf borderId="33" fillId="12" fontId="3" numFmtId="0" xfId="0" applyBorder="1" applyFont="1"/>
    <xf borderId="25" fillId="12" fontId="3" numFmtId="0" xfId="0" applyBorder="1" applyFont="1"/>
    <xf borderId="27" fillId="12" fontId="3" numFmtId="0" xfId="0" applyBorder="1" applyFont="1"/>
    <xf borderId="33" fillId="13" fontId="3" numFmtId="0" xfId="0" applyBorder="1" applyFont="1"/>
    <xf borderId="25" fillId="13" fontId="3" numFmtId="0" xfId="0" applyBorder="1" applyFont="1"/>
    <xf borderId="27" fillId="13" fontId="3" numFmtId="0" xfId="0" applyBorder="1" applyFont="1"/>
    <xf borderId="34" fillId="14" fontId="3" numFmtId="0" xfId="0" applyBorder="1" applyFont="1"/>
    <xf borderId="27" fillId="14" fontId="3" numFmtId="0" xfId="0" applyBorder="1" applyFont="1"/>
    <xf borderId="33" fillId="15" fontId="3" numFmtId="0" xfId="0" applyBorder="1" applyFont="1"/>
    <xf borderId="35" fillId="15" fontId="3" numFmtId="0" xfId="0" applyBorder="1" applyFont="1"/>
    <xf borderId="8" fillId="15" fontId="3" numFmtId="0" xfId="0" applyBorder="1" applyFont="1"/>
    <xf borderId="32" fillId="15" fontId="3" numFmtId="0" xfId="0" applyBorder="1" applyFont="1"/>
    <xf borderId="28" fillId="15" fontId="3" numFmtId="0" xfId="0" applyBorder="1" applyFont="1"/>
    <xf borderId="29" fillId="11" fontId="3" numFmtId="0" xfId="0" applyBorder="1" applyFont="1"/>
    <xf borderId="8" fillId="11" fontId="3" numFmtId="0" xfId="0" applyBorder="1" applyFont="1"/>
    <xf borderId="28" fillId="11" fontId="3" numFmtId="0" xfId="0" applyBorder="1" applyFont="1"/>
    <xf borderId="29" fillId="12" fontId="3" numFmtId="0" xfId="0" applyBorder="1" applyFont="1"/>
    <xf borderId="8" fillId="12" fontId="3" numFmtId="0" xfId="0" applyBorder="1" applyFont="1"/>
    <xf borderId="28" fillId="12" fontId="3" numFmtId="0" xfId="0" applyBorder="1" applyFont="1"/>
    <xf borderId="29" fillId="13" fontId="3" numFmtId="0" xfId="0" applyBorder="1" applyFont="1"/>
    <xf borderId="8" fillId="13" fontId="3" numFmtId="0" xfId="0" applyBorder="1" applyFont="1"/>
    <xf borderId="28" fillId="13" fontId="3" numFmtId="0" xfId="0" applyBorder="1" applyFont="1"/>
    <xf borderId="30" fillId="14" fontId="3" numFmtId="0" xfId="0" applyBorder="1" applyFont="1"/>
    <xf borderId="28" fillId="14" fontId="3" numFmtId="0" xfId="0" applyBorder="1" applyFont="1"/>
    <xf borderId="29" fillId="15" fontId="3" numFmtId="0" xfId="0" applyBorder="1" applyFont="1"/>
    <xf borderId="31" fillId="15" fontId="3" numFmtId="0" xfId="0" applyBorder="1" applyFont="1"/>
    <xf borderId="29" fillId="5" fontId="3" numFmtId="0" xfId="0" applyBorder="1" applyFont="1"/>
    <xf borderId="20" fillId="0" fontId="10" numFmtId="0" xfId="0" applyBorder="1" applyFont="1"/>
    <xf borderId="36" fillId="11" fontId="3" numFmtId="0" xfId="0" applyBorder="1" applyFont="1"/>
    <xf borderId="37" fillId="11" fontId="3" numFmtId="0" xfId="0" applyBorder="1" applyFont="1"/>
    <xf borderId="38" fillId="11" fontId="3" numFmtId="0" xfId="0" applyBorder="1" applyFont="1"/>
    <xf borderId="36" fillId="12" fontId="3" numFmtId="0" xfId="0" applyBorder="1" applyFont="1"/>
    <xf borderId="37" fillId="12" fontId="3" numFmtId="0" xfId="0" applyBorder="1" applyFont="1"/>
    <xf borderId="38" fillId="12" fontId="3" numFmtId="0" xfId="0" applyBorder="1" applyFont="1"/>
    <xf borderId="36" fillId="13" fontId="3" numFmtId="0" xfId="0" applyBorder="1" applyFont="1"/>
    <xf borderId="37" fillId="13" fontId="3" numFmtId="0" xfId="0" applyBorder="1" applyFont="1"/>
    <xf borderId="38" fillId="13" fontId="3" numFmtId="0" xfId="0" applyBorder="1" applyFont="1"/>
    <xf borderId="39" fillId="14" fontId="3" numFmtId="0" xfId="0" applyBorder="1" applyFont="1"/>
    <xf borderId="38" fillId="14" fontId="3" numFmtId="0" xfId="0" applyBorder="1" applyFont="1"/>
    <xf borderId="36" fillId="15" fontId="3" numFmtId="0" xfId="0" applyBorder="1" applyFont="1"/>
    <xf borderId="40" fillId="15" fontId="3" numFmtId="0" xfId="0" applyBorder="1" applyFont="1"/>
    <xf borderId="37" fillId="15" fontId="3" numFmtId="0" xfId="0" applyBorder="1" applyFont="1"/>
    <xf borderId="41" fillId="15" fontId="3" numFmtId="0" xfId="0" applyBorder="1" applyFont="1"/>
    <xf borderId="38" fillId="15" fontId="3" numFmtId="0" xfId="0" applyBorder="1" applyFont="1"/>
    <xf borderId="3" fillId="16" fontId="11" numFmtId="0" xfId="0" applyBorder="1" applyFill="1" applyFont="1"/>
    <xf borderId="0" fillId="0" fontId="12" numFmtId="0" xfId="0" applyFont="1"/>
    <xf borderId="0" fillId="0" fontId="13" numFmtId="0" xfId="0" applyFont="1"/>
    <xf borderId="0" fillId="0" fontId="11" numFmtId="0" xfId="0" applyFont="1"/>
    <xf borderId="3" fillId="16" fontId="11" numFmtId="3" xfId="0" applyBorder="1" applyFont="1" applyNumberFormat="1"/>
    <xf borderId="3" fillId="10" fontId="13" numFmtId="0" xfId="0" applyBorder="1" applyFont="1"/>
    <xf borderId="0" fillId="0" fontId="13" numFmtId="3" xfId="0" applyFont="1" applyNumberFormat="1"/>
    <xf borderId="3" fillId="16" fontId="8" numFmtId="0" xfId="0" applyBorder="1" applyFont="1"/>
    <xf borderId="3" fillId="16" fontId="3" numFmtId="0" xfId="0" applyBorder="1" applyFont="1"/>
    <xf borderId="42" fillId="0" fontId="3" numFmtId="0" xfId="0" applyBorder="1" applyFont="1"/>
    <xf borderId="43" fillId="0" fontId="8" numFmtId="0" xfId="0" applyAlignment="1" applyBorder="1" applyFont="1">
      <alignment shrinkToFit="0" wrapText="1"/>
    </xf>
    <xf borderId="44" fillId="0" fontId="8" numFmtId="0" xfId="0" applyAlignment="1" applyBorder="1" applyFont="1">
      <alignment shrinkToFit="0" wrapText="1"/>
    </xf>
    <xf borderId="12" fillId="6" fontId="3" numFmtId="0" xfId="0" applyBorder="1" applyFont="1"/>
    <xf borderId="3" fillId="10" fontId="3" numFmtId="0" xfId="0" applyBorder="1" applyFont="1"/>
    <xf borderId="45" fillId="0" fontId="3" numFmtId="0" xfId="0" applyBorder="1" applyFont="1"/>
    <xf borderId="12" fillId="7" fontId="3" numFmtId="0" xfId="0" applyBorder="1" applyFont="1"/>
    <xf borderId="46" fillId="5" fontId="3" numFmtId="0" xfId="0" applyBorder="1" applyFont="1"/>
    <xf borderId="46" fillId="8" fontId="3" numFmtId="0" xfId="0" applyBorder="1" applyFont="1"/>
    <xf borderId="47" fillId="0" fontId="3" numFmtId="0" xfId="0" applyBorder="1" applyFont="1"/>
    <xf borderId="46" fillId="0" fontId="3" numFmtId="0" xfId="0" applyBorder="1" applyFont="1"/>
    <xf borderId="43" fillId="0" fontId="3" numFmtId="3" xfId="0" applyBorder="1" applyFont="1" applyNumberFormat="1"/>
    <xf borderId="43" fillId="0" fontId="3" numFmtId="0" xfId="0" applyBorder="1" applyFont="1"/>
    <xf borderId="0" fillId="0" fontId="14" numFmtId="0" xfId="0" applyFont="1"/>
    <xf borderId="10" fillId="5" fontId="6" numFmtId="0" xfId="0" applyBorder="1" applyFont="1"/>
    <xf borderId="0" fillId="0" fontId="15" numFmtId="0" xfId="0" applyFont="1"/>
    <xf borderId="0" fillId="0" fontId="16" numFmtId="0" xfId="0" applyFont="1"/>
    <xf borderId="48" fillId="5" fontId="3" numFmtId="0" xfId="0" applyBorder="1" applyFont="1"/>
    <xf borderId="49" fillId="5" fontId="3" numFmtId="0" xfId="0" applyBorder="1" applyFont="1"/>
    <xf borderId="48" fillId="6" fontId="3" numFmtId="0" xfId="0" applyBorder="1" applyFont="1"/>
    <xf borderId="49" fillId="6" fontId="3" numFmtId="0" xfId="0" applyBorder="1" applyFont="1"/>
    <xf borderId="50" fillId="6" fontId="3" numFmtId="0" xfId="0" applyBorder="1" applyFont="1"/>
    <xf borderId="48" fillId="7" fontId="3" numFmtId="0" xfId="0" applyBorder="1" applyFont="1"/>
    <xf borderId="49" fillId="7" fontId="3" numFmtId="0" xfId="0" applyBorder="1" applyFont="1"/>
    <xf borderId="50" fillId="7" fontId="3" numFmtId="0" xfId="0" applyBorder="1" applyFont="1"/>
    <xf borderId="48" fillId="9" fontId="3" numFmtId="0" xfId="0" applyBorder="1" applyFont="1"/>
    <xf borderId="49" fillId="9" fontId="3" numFmtId="0" xfId="0" applyBorder="1" applyFont="1"/>
    <xf borderId="50" fillId="9" fontId="3" numFmtId="0" xfId="0" applyBorder="1" applyFont="1"/>
    <xf borderId="51" fillId="15" fontId="3" numFmtId="0" xfId="0" applyBorder="1" applyFont="1"/>
    <xf borderId="52" fillId="15" fontId="3" numFmtId="0" xfId="0" applyBorder="1" applyFont="1"/>
    <xf borderId="53" fillId="11" fontId="3" numFmtId="0" xfId="0" applyBorder="1" applyFont="1"/>
    <xf borderId="51" fillId="11" fontId="3" numFmtId="0" xfId="0" applyBorder="1" applyFont="1"/>
    <xf borderId="52" fillId="11" fontId="3" numFmtId="0" xfId="0" applyBorder="1" applyFont="1"/>
    <xf borderId="53" fillId="12" fontId="3" numFmtId="0" xfId="0" applyBorder="1" applyFont="1"/>
    <xf borderId="51" fillId="12" fontId="3" numFmtId="0" xfId="0" applyBorder="1" applyFont="1"/>
    <xf borderId="52" fillId="12" fontId="3" numFmtId="0" xfId="0" applyBorder="1" applyFont="1"/>
    <xf borderId="53" fillId="13" fontId="3" numFmtId="0" xfId="0" applyBorder="1" applyFont="1"/>
    <xf borderId="51" fillId="13" fontId="3" numFmtId="0" xfId="0" applyBorder="1" applyFont="1"/>
    <xf borderId="52" fillId="13" fontId="3" numFmtId="0" xfId="0" applyBorder="1" applyFont="1"/>
    <xf borderId="54" fillId="14" fontId="3" numFmtId="0" xfId="0" applyBorder="1" applyFont="1"/>
    <xf borderId="52" fillId="14" fontId="3" numFmtId="0" xfId="0" applyBorder="1" applyFont="1"/>
    <xf borderId="53" fillId="15" fontId="3" numFmtId="0" xfId="0" applyBorder="1" applyFont="1"/>
    <xf borderId="55" fillId="15" fontId="3" numFmtId="0" xfId="0" applyBorder="1" applyFont="1"/>
    <xf borderId="20" fillId="0" fontId="17" numFmtId="0" xfId="0" applyBorder="1" applyFont="1"/>
    <xf borderId="44" fillId="0" fontId="3" numFmtId="0" xfId="0" applyBorder="1" applyFont="1"/>
    <xf borderId="56" fillId="8" fontId="3" numFmtId="0" xfId="0" applyBorder="1" applyFont="1"/>
    <xf borderId="57" fillId="14" fontId="3" numFmtId="0" xfId="0" applyBorder="1" applyFont="1"/>
    <xf borderId="57" fillId="8" fontId="3" numFmtId="0" xfId="0" applyBorder="1" applyFont="1"/>
    <xf borderId="15" fillId="6" fontId="3" numFmtId="0" xfId="0" applyBorder="1" applyFont="1"/>
    <xf borderId="10" fillId="7" fontId="3" numFmtId="0" xfId="0" applyBorder="1" applyFont="1"/>
    <xf borderId="32" fillId="17" fontId="3" numFmtId="0" xfId="0" applyBorder="1" applyFill="1" applyFont="1"/>
    <xf borderId="58" fillId="13" fontId="3" numFmtId="0" xfId="0" applyBorder="1" applyFont="1"/>
    <xf borderId="59" fillId="14" fontId="3" numFmtId="0" xfId="0" applyBorder="1" applyFont="1"/>
    <xf borderId="58" fillId="15" fontId="3" numFmtId="0" xfId="0" applyBorder="1" applyFont="1"/>
    <xf borderId="32" fillId="18" fontId="3" numFmtId="0" xfId="0" applyBorder="1" applyFill="1" applyFont="1"/>
    <xf borderId="32" fillId="7" fontId="3" numFmtId="0" xfId="0" applyBorder="1" applyFont="1"/>
    <xf borderId="60" fillId="8" fontId="3" numFmtId="0" xfId="0" applyBorder="1" applyFont="1"/>
    <xf borderId="8" fillId="16" fontId="3" numFmtId="0" xfId="0" applyAlignment="1" applyBorder="1" applyFont="1">
      <alignment horizontal="left"/>
    </xf>
    <xf borderId="32" fillId="13" fontId="3" numFmtId="0" xfId="0" applyBorder="1" applyFont="1"/>
    <xf borderId="60" fillId="14" fontId="3" numFmtId="0" xfId="0" applyBorder="1" applyFont="1"/>
    <xf borderId="32" fillId="19" fontId="3" numFmtId="0" xfId="0" applyBorder="1" applyFill="1" applyFont="1"/>
    <xf borderId="32" fillId="20" fontId="3" numFmtId="0" xfId="0" applyBorder="1" applyFill="1" applyFont="1"/>
    <xf borderId="32" fillId="21" fontId="18" numFmtId="0" xfId="0" applyBorder="1" applyFill="1" applyFont="1"/>
    <xf borderId="41" fillId="13" fontId="3" numFmtId="0" xfId="0" applyBorder="1" applyFont="1"/>
    <xf borderId="61" fillId="14" fontId="3" numFmtId="0" xfId="0" applyBorder="1" applyFont="1"/>
    <xf borderId="8" fillId="22" fontId="3" numFmtId="0" xfId="0" applyBorder="1" applyFill="1" applyFont="1"/>
    <xf borderId="3" fillId="11" fontId="3" numFmtId="0" xfId="0" applyBorder="1" applyFont="1"/>
    <xf borderId="13" fillId="12" fontId="3" numFmtId="0" xfId="0" applyBorder="1" applyFont="1"/>
    <xf borderId="3" fillId="12" fontId="3" numFmtId="0" xfId="0" applyBorder="1" applyFont="1"/>
    <xf borderId="14" fillId="12" fontId="3" numFmtId="0" xfId="0" applyBorder="1" applyFont="1"/>
    <xf borderId="13" fillId="13" fontId="3" numFmtId="0" xfId="0" applyBorder="1" applyFont="1"/>
    <xf borderId="3" fillId="13" fontId="3" numFmtId="0" xfId="0" applyBorder="1" applyFont="1"/>
    <xf borderId="14" fillId="13" fontId="3" numFmtId="0" xfId="0" applyBorder="1" applyFont="1"/>
    <xf borderId="15" fillId="14" fontId="3" numFmtId="0" xfId="0" applyBorder="1" applyFont="1"/>
    <xf borderId="13" fillId="15" fontId="3" numFmtId="0" xfId="0" applyBorder="1" applyFont="1"/>
    <xf borderId="3" fillId="15" fontId="3" numFmtId="0" xfId="0" applyBorder="1" applyFont="1"/>
    <xf borderId="14" fillId="15" fontId="3" numFmtId="0" xfId="0" applyBorder="1" applyFont="1"/>
    <xf borderId="8" fillId="19" fontId="3" numFmtId="0" xfId="0" applyBorder="1" applyFont="1"/>
    <xf borderId="8" fillId="20" fontId="3" numFmtId="0" xfId="0" applyBorder="1" applyFont="1"/>
    <xf borderId="8" fillId="21" fontId="3" numFmtId="0" xfId="0" applyBorder="1" applyFont="1"/>
    <xf borderId="8" fillId="23" fontId="17" numFmtId="0" xfId="0" applyBorder="1" applyFill="1" applyFont="1"/>
    <xf borderId="8" fillId="17" fontId="3" numFmtId="0" xfId="0" applyBorder="1" applyFont="1"/>
    <xf borderId="8" fillId="0" fontId="3" numFmtId="0" xfId="0" applyBorder="1" applyFont="1"/>
    <xf borderId="49" fillId="11" fontId="3" numFmtId="0" xfId="0" applyBorder="1" applyFont="1"/>
    <xf borderId="48" fillId="12" fontId="3" numFmtId="0" xfId="0" applyBorder="1" applyFont="1"/>
    <xf borderId="49" fillId="12" fontId="3" numFmtId="0" xfId="0" applyBorder="1" applyFont="1"/>
    <xf borderId="50" fillId="12" fontId="3" numFmtId="0" xfId="0" applyBorder="1" applyFont="1"/>
    <xf borderId="48" fillId="13" fontId="3" numFmtId="0" xfId="0" applyBorder="1" applyFont="1"/>
    <xf borderId="49" fillId="13" fontId="3" numFmtId="0" xfId="0" applyBorder="1" applyFont="1"/>
    <xf borderId="50" fillId="13" fontId="3" numFmtId="0" xfId="0" applyBorder="1" applyFont="1"/>
    <xf borderId="56" fillId="14" fontId="3" numFmtId="0" xfId="0" applyBorder="1" applyFont="1"/>
    <xf borderId="48" fillId="15" fontId="3" numFmtId="0" xfId="0" applyBorder="1" applyFont="1"/>
    <xf borderId="49" fillId="15" fontId="3" numFmtId="0" xfId="0" applyBorder="1" applyFont="1"/>
    <xf borderId="50" fillId="15"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7.xml"/><Relationship Id="rId3"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8.xml"/><Relationship Id="rId3"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47.29"/>
    <col customWidth="1" min="2" max="2" width="30.57"/>
    <col customWidth="1" min="3" max="3" width="16.14"/>
    <col customWidth="1" min="4" max="4" width="8.71"/>
    <col customWidth="1" min="5" max="5" width="7.71"/>
    <col customWidth="1" min="6" max="6" width="7.57"/>
    <col customWidth="1" min="7" max="7" width="7.71"/>
    <col customWidth="1" min="8" max="8" width="7.57"/>
    <col customWidth="1" min="9" max="9" width="10.14"/>
    <col customWidth="1" min="10" max="10" width="10.71"/>
    <col customWidth="1" min="11" max="12" width="8.71"/>
    <col customWidth="1" min="13" max="13" width="8.14"/>
    <col customWidth="1" min="14" max="14" width="8.0"/>
    <col customWidth="1" min="15" max="15" width="0.43"/>
    <col customWidth="1" min="16" max="16" width="8.0"/>
    <col customWidth="1" min="17" max="17" width="8.86"/>
    <col customWidth="1" min="18" max="19" width="8.71"/>
    <col customWidth="1" min="20" max="20" width="10.86"/>
    <col customWidth="1" min="21" max="21" width="12.57"/>
    <col customWidth="1" min="22" max="24" width="8.71"/>
    <col customWidth="1" min="25" max="26" width="15.14"/>
    <col customWidth="1" min="27" max="27" width="8.71"/>
    <col customWidth="1" min="28" max="28" width="11.86"/>
  </cols>
  <sheetData>
    <row r="1">
      <c r="A1" s="1" t="s">
        <v>0</v>
      </c>
      <c r="B1" s="2"/>
      <c r="C1" s="3"/>
      <c r="D1" s="3"/>
      <c r="E1" s="3"/>
      <c r="F1" s="3"/>
      <c r="G1" s="3"/>
      <c r="H1" s="3"/>
      <c r="I1" s="3"/>
      <c r="J1" s="3"/>
      <c r="K1" s="3"/>
      <c r="L1" s="4"/>
      <c r="M1" s="4"/>
      <c r="N1" s="4"/>
      <c r="O1" s="4"/>
      <c r="P1" s="4"/>
      <c r="AA1" s="5"/>
    </row>
    <row r="2">
      <c r="A2" s="6" t="s">
        <v>1</v>
      </c>
      <c r="B2" s="7"/>
      <c r="C2" s="8"/>
      <c r="D2" s="8"/>
      <c r="E2" s="8"/>
      <c r="F2" s="8"/>
      <c r="G2" s="8"/>
      <c r="H2" s="8"/>
      <c r="I2" s="8"/>
      <c r="J2" s="8"/>
      <c r="K2" s="8"/>
      <c r="L2" s="8"/>
      <c r="M2" s="8"/>
      <c r="N2" s="8"/>
      <c r="O2" s="8"/>
      <c r="P2" s="8"/>
      <c r="Q2" s="8"/>
      <c r="R2" s="8"/>
      <c r="S2" s="8"/>
      <c r="T2" s="8"/>
      <c r="U2" s="8"/>
      <c r="V2" s="8"/>
      <c r="W2" s="8"/>
      <c r="X2" s="8"/>
      <c r="Y2" s="8"/>
      <c r="Z2" s="8"/>
      <c r="AA2" s="3"/>
      <c r="AB2" s="3"/>
      <c r="AC2" s="3"/>
      <c r="AD2" s="3"/>
    </row>
    <row r="3">
      <c r="A3" s="9" t="s">
        <v>2</v>
      </c>
      <c r="B3" s="10"/>
      <c r="C3" s="11"/>
      <c r="D3" s="11"/>
      <c r="E3" s="11"/>
      <c r="F3" s="12"/>
      <c r="G3" s="12"/>
      <c r="H3" s="12"/>
      <c r="I3" s="12"/>
      <c r="J3" s="12"/>
      <c r="K3" s="12"/>
      <c r="L3" s="13"/>
      <c r="M3" s="13"/>
      <c r="N3" s="13"/>
      <c r="O3" s="13"/>
      <c r="P3" s="13"/>
      <c r="Q3" s="13"/>
      <c r="R3" s="14"/>
      <c r="S3" s="14"/>
      <c r="T3" s="15"/>
      <c r="U3" s="15"/>
      <c r="V3" s="15"/>
      <c r="W3" s="15"/>
      <c r="X3" s="15"/>
      <c r="Y3" s="15"/>
      <c r="Z3" s="15"/>
      <c r="AB3" s="5"/>
    </row>
    <row r="4" ht="78.75" customHeight="1">
      <c r="A4" s="16"/>
      <c r="B4" s="17" t="s">
        <v>3</v>
      </c>
      <c r="C4" s="18" t="s">
        <v>4</v>
      </c>
      <c r="D4" s="18">
        <f>SUM(C6:E6)</f>
        <v>67</v>
      </c>
      <c r="E4" s="18"/>
      <c r="F4" s="19" t="s">
        <v>5</v>
      </c>
      <c r="G4" s="20">
        <f>SUM(F6:K6)</f>
        <v>55</v>
      </c>
      <c r="H4" s="20"/>
      <c r="I4" s="20"/>
      <c r="J4" s="20"/>
      <c r="K4" s="21"/>
      <c r="L4" s="22" t="s">
        <v>6</v>
      </c>
      <c r="M4" s="23"/>
      <c r="N4" s="22" t="s">
        <v>7</v>
      </c>
      <c r="O4" s="23"/>
      <c r="P4" s="23"/>
      <c r="Q4" s="24"/>
      <c r="R4" s="25" t="s">
        <v>8</v>
      </c>
      <c r="S4" s="26" t="s">
        <v>9</v>
      </c>
      <c r="T4" s="27" t="s">
        <v>10</v>
      </c>
      <c r="U4" s="28"/>
      <c r="V4" s="28"/>
      <c r="W4" s="28"/>
      <c r="X4" s="28"/>
      <c r="Y4" s="28"/>
      <c r="Z4" s="29"/>
      <c r="AB4" s="5"/>
    </row>
    <row r="5" ht="14.25" customHeight="1">
      <c r="A5" s="30" t="s">
        <v>11</v>
      </c>
      <c r="B5" s="31" t="s">
        <v>12</v>
      </c>
      <c r="C5" s="32" t="s">
        <v>13</v>
      </c>
      <c r="D5" s="33" t="s">
        <v>14</v>
      </c>
      <c r="E5" s="33"/>
      <c r="F5" s="34" t="s">
        <v>15</v>
      </c>
      <c r="G5" s="35" t="s">
        <v>16</v>
      </c>
      <c r="H5" s="35" t="s">
        <v>17</v>
      </c>
      <c r="I5" s="35" t="s">
        <v>18</v>
      </c>
      <c r="J5" s="35" t="s">
        <v>19</v>
      </c>
      <c r="K5" s="36" t="s">
        <v>20</v>
      </c>
      <c r="L5" s="37" t="s">
        <v>21</v>
      </c>
      <c r="M5" s="38" t="s">
        <v>22</v>
      </c>
      <c r="N5" s="37" t="s">
        <v>13</v>
      </c>
      <c r="O5" s="38" t="s">
        <v>14</v>
      </c>
      <c r="P5" s="38" t="s">
        <v>23</v>
      </c>
      <c r="Q5" s="39"/>
      <c r="R5" s="40"/>
      <c r="S5" s="41"/>
      <c r="T5" s="42" t="s">
        <v>10</v>
      </c>
      <c r="U5" s="43" t="s">
        <v>24</v>
      </c>
      <c r="V5" s="43" t="s">
        <v>25</v>
      </c>
      <c r="W5" s="43" t="s">
        <v>26</v>
      </c>
      <c r="X5" s="43" t="s">
        <v>27</v>
      </c>
      <c r="Y5" s="43" t="s">
        <v>28</v>
      </c>
      <c r="Z5" s="44"/>
    </row>
    <row r="6" ht="14.25" customHeight="1">
      <c r="A6" s="4"/>
      <c r="B6" s="31"/>
      <c r="C6" s="45">
        <f t="shared" ref="C6:P6" si="1">SUM(C7:C19)</f>
        <v>0</v>
      </c>
      <c r="D6" s="46">
        <f t="shared" si="1"/>
        <v>67</v>
      </c>
      <c r="E6" s="46">
        <f t="shared" si="1"/>
        <v>0</v>
      </c>
      <c r="F6" s="47">
        <f t="shared" si="1"/>
        <v>0</v>
      </c>
      <c r="G6" s="48">
        <f t="shared" si="1"/>
        <v>0</v>
      </c>
      <c r="H6" s="48">
        <f t="shared" si="1"/>
        <v>50</v>
      </c>
      <c r="I6" s="48">
        <f t="shared" si="1"/>
        <v>0</v>
      </c>
      <c r="J6" s="48">
        <f t="shared" si="1"/>
        <v>0</v>
      </c>
      <c r="K6" s="49">
        <f t="shared" si="1"/>
        <v>5</v>
      </c>
      <c r="L6" s="50">
        <f t="shared" si="1"/>
        <v>0</v>
      </c>
      <c r="M6" s="51">
        <f t="shared" si="1"/>
        <v>0</v>
      </c>
      <c r="N6" s="50">
        <f t="shared" si="1"/>
        <v>0</v>
      </c>
      <c r="O6" s="50">
        <f t="shared" si="1"/>
        <v>0</v>
      </c>
      <c r="P6" s="50">
        <f t="shared" si="1"/>
        <v>0</v>
      </c>
      <c r="Q6" s="51"/>
      <c r="R6" s="52">
        <f t="shared" ref="R6:Z6" si="2">SUM(R7:R19)</f>
        <v>0</v>
      </c>
      <c r="S6" s="53">
        <f t="shared" si="2"/>
        <v>0</v>
      </c>
      <c r="T6" s="54">
        <f t="shared" si="2"/>
        <v>0</v>
      </c>
      <c r="U6" s="54">
        <f t="shared" si="2"/>
        <v>0</v>
      </c>
      <c r="V6" s="54">
        <f t="shared" si="2"/>
        <v>0</v>
      </c>
      <c r="W6" s="54">
        <f t="shared" si="2"/>
        <v>0</v>
      </c>
      <c r="X6" s="54">
        <f t="shared" si="2"/>
        <v>0</v>
      </c>
      <c r="Y6" s="54">
        <f t="shared" si="2"/>
        <v>0</v>
      </c>
      <c r="Z6" s="55">
        <f t="shared" si="2"/>
        <v>0</v>
      </c>
    </row>
    <row r="7" ht="14.25" customHeight="1">
      <c r="A7" s="56"/>
      <c r="B7" s="57"/>
      <c r="C7" s="58"/>
      <c r="D7" s="59">
        <v>45.0</v>
      </c>
      <c r="E7" s="60"/>
      <c r="F7" s="61"/>
      <c r="G7" s="62"/>
      <c r="H7" s="62">
        <v>50.0</v>
      </c>
      <c r="I7" s="62"/>
      <c r="J7" s="62"/>
      <c r="K7" s="63">
        <v>5.0</v>
      </c>
      <c r="L7" s="64"/>
      <c r="M7" s="65"/>
      <c r="N7" s="65"/>
      <c r="O7" s="65"/>
      <c r="P7" s="65"/>
      <c r="Q7" s="66"/>
      <c r="R7" s="67"/>
      <c r="S7" s="68"/>
      <c r="T7" s="69"/>
      <c r="U7" s="70"/>
      <c r="V7" s="70"/>
      <c r="W7" s="71"/>
      <c r="X7" s="71"/>
      <c r="Y7" s="72"/>
      <c r="Z7" s="73"/>
      <c r="AB7" s="5"/>
    </row>
    <row r="8" ht="14.25" customHeight="1">
      <c r="A8" s="56"/>
      <c r="B8" s="57"/>
      <c r="C8" s="74"/>
      <c r="D8" s="74">
        <v>22.0</v>
      </c>
      <c r="E8" s="75"/>
      <c r="F8" s="76"/>
      <c r="G8" s="77"/>
      <c r="H8" s="77"/>
      <c r="I8" s="77"/>
      <c r="J8" s="77"/>
      <c r="K8" s="78"/>
      <c r="L8" s="79"/>
      <c r="M8" s="80"/>
      <c r="N8" s="80"/>
      <c r="O8" s="80"/>
      <c r="P8" s="80"/>
      <c r="Q8" s="81"/>
      <c r="R8" s="82"/>
      <c r="S8" s="83"/>
      <c r="T8" s="84"/>
      <c r="U8" s="85"/>
      <c r="V8" s="85"/>
      <c r="W8" s="85"/>
      <c r="X8" s="86"/>
      <c r="Y8" s="87"/>
      <c r="Z8" s="88"/>
    </row>
    <row r="9" ht="14.25" customHeight="1">
      <c r="A9" s="56"/>
      <c r="B9" s="57"/>
      <c r="C9" s="89"/>
      <c r="D9" s="90"/>
      <c r="E9" s="91"/>
      <c r="F9" s="92"/>
      <c r="G9" s="93"/>
      <c r="H9" s="93"/>
      <c r="I9" s="93"/>
      <c r="J9" s="93"/>
      <c r="K9" s="94"/>
      <c r="L9" s="95"/>
      <c r="M9" s="96"/>
      <c r="N9" s="96"/>
      <c r="O9" s="96"/>
      <c r="P9" s="96"/>
      <c r="Q9" s="97"/>
      <c r="R9" s="98"/>
      <c r="S9" s="99"/>
      <c r="T9" s="100"/>
      <c r="U9" s="101"/>
      <c r="V9" s="101"/>
      <c r="W9" s="102"/>
      <c r="X9" s="102"/>
      <c r="Y9" s="103"/>
      <c r="Z9" s="104"/>
      <c r="AB9" s="5"/>
    </row>
    <row r="10" ht="14.25" customHeight="1">
      <c r="A10" s="56"/>
      <c r="B10" s="57"/>
      <c r="C10" s="105"/>
      <c r="D10" s="106"/>
      <c r="E10" s="107"/>
      <c r="F10" s="108"/>
      <c r="G10" s="109"/>
      <c r="H10" s="109"/>
      <c r="I10" s="109"/>
      <c r="J10" s="109"/>
      <c r="K10" s="110"/>
      <c r="L10" s="111"/>
      <c r="M10" s="112"/>
      <c r="N10" s="112"/>
      <c r="O10" s="112"/>
      <c r="P10" s="112"/>
      <c r="Q10" s="113"/>
      <c r="R10" s="114"/>
      <c r="S10" s="115"/>
      <c r="T10" s="116"/>
      <c r="U10" s="117"/>
      <c r="V10" s="117"/>
      <c r="W10" s="102"/>
      <c r="X10" s="102"/>
      <c r="Y10" s="103"/>
      <c r="Z10" s="104"/>
      <c r="AB10" s="5"/>
    </row>
    <row r="11" ht="14.25" customHeight="1">
      <c r="A11" s="56"/>
      <c r="B11" s="57"/>
      <c r="C11" s="118"/>
      <c r="D11" s="74"/>
      <c r="E11" s="75"/>
      <c r="F11" s="76"/>
      <c r="G11" s="77"/>
      <c r="H11" s="77"/>
      <c r="I11" s="77"/>
      <c r="J11" s="77"/>
      <c r="K11" s="78"/>
      <c r="L11" s="79"/>
      <c r="M11" s="80"/>
      <c r="N11" s="80"/>
      <c r="O11" s="80"/>
      <c r="P11" s="80"/>
      <c r="Q11" s="81"/>
      <c r="R11" s="82"/>
      <c r="S11" s="83"/>
      <c r="T11" s="84"/>
      <c r="U11" s="85"/>
      <c r="V11" s="85"/>
      <c r="W11" s="86"/>
      <c r="X11" s="86"/>
      <c r="Y11" s="87"/>
      <c r="Z11" s="88"/>
    </row>
    <row r="12" ht="14.25" customHeight="1">
      <c r="A12" s="56"/>
      <c r="B12" s="57"/>
      <c r="C12" s="105"/>
      <c r="D12" s="106"/>
      <c r="E12" s="107"/>
      <c r="F12" s="108"/>
      <c r="G12" s="109"/>
      <c r="H12" s="109"/>
      <c r="I12" s="109"/>
      <c r="J12" s="109"/>
      <c r="K12" s="110"/>
      <c r="L12" s="111"/>
      <c r="M12" s="112"/>
      <c r="N12" s="112"/>
      <c r="O12" s="112"/>
      <c r="P12" s="112"/>
      <c r="Q12" s="113"/>
      <c r="R12" s="114"/>
      <c r="S12" s="115"/>
      <c r="T12" s="116"/>
      <c r="U12" s="117"/>
      <c r="V12" s="117"/>
      <c r="W12" s="102"/>
      <c r="X12" s="102"/>
      <c r="Y12" s="103"/>
      <c r="Z12" s="104"/>
    </row>
    <row r="13" ht="14.25" customHeight="1">
      <c r="A13" s="56"/>
      <c r="B13" s="57"/>
      <c r="C13" s="105"/>
      <c r="D13" s="106"/>
      <c r="E13" s="107"/>
      <c r="F13" s="108"/>
      <c r="G13" s="109"/>
      <c r="H13" s="109"/>
      <c r="I13" s="109"/>
      <c r="J13" s="109"/>
      <c r="K13" s="110"/>
      <c r="L13" s="111"/>
      <c r="M13" s="112"/>
      <c r="N13" s="112"/>
      <c r="O13" s="112"/>
      <c r="P13" s="112"/>
      <c r="Q13" s="113"/>
      <c r="R13" s="114"/>
      <c r="S13" s="115"/>
      <c r="T13" s="116"/>
      <c r="U13" s="117"/>
      <c r="V13" s="117"/>
      <c r="W13" s="102"/>
      <c r="X13" s="102"/>
      <c r="Y13" s="103"/>
      <c r="Z13" s="104"/>
    </row>
    <row r="14">
      <c r="A14" s="56"/>
      <c r="B14" s="57"/>
      <c r="C14" s="118"/>
      <c r="D14" s="74"/>
      <c r="E14" s="75"/>
      <c r="F14" s="76"/>
      <c r="G14" s="77"/>
      <c r="H14" s="77"/>
      <c r="I14" s="77"/>
      <c r="J14" s="77"/>
      <c r="K14" s="78"/>
      <c r="L14" s="79"/>
      <c r="M14" s="80"/>
      <c r="N14" s="80"/>
      <c r="O14" s="80"/>
      <c r="P14" s="80"/>
      <c r="Q14" s="81"/>
      <c r="R14" s="82"/>
      <c r="S14" s="83"/>
      <c r="T14" s="84"/>
      <c r="U14" s="85"/>
      <c r="V14" s="85"/>
      <c r="W14" s="86"/>
      <c r="X14" s="86"/>
      <c r="Y14" s="87"/>
      <c r="Z14" s="88"/>
    </row>
    <row r="15" ht="14.25" customHeight="1">
      <c r="A15" s="56"/>
      <c r="B15" s="57"/>
      <c r="C15" s="105"/>
      <c r="D15" s="106"/>
      <c r="E15" s="107"/>
      <c r="F15" s="108"/>
      <c r="G15" s="109"/>
      <c r="H15" s="109"/>
      <c r="I15" s="109"/>
      <c r="J15" s="109"/>
      <c r="K15" s="110"/>
      <c r="L15" s="111"/>
      <c r="M15" s="112"/>
      <c r="N15" s="112"/>
      <c r="O15" s="112"/>
      <c r="P15" s="112"/>
      <c r="Q15" s="113"/>
      <c r="R15" s="114"/>
      <c r="S15" s="115"/>
      <c r="T15" s="116"/>
      <c r="U15" s="117"/>
      <c r="V15" s="117"/>
      <c r="W15" s="102"/>
      <c r="X15" s="102"/>
      <c r="Y15" s="103"/>
      <c r="Z15" s="104"/>
    </row>
    <row r="16" ht="14.25" customHeight="1">
      <c r="A16" s="56"/>
      <c r="B16" s="57"/>
      <c r="C16" s="118"/>
      <c r="D16" s="74"/>
      <c r="E16" s="75"/>
      <c r="F16" s="76"/>
      <c r="G16" s="77"/>
      <c r="H16" s="77"/>
      <c r="I16" s="77"/>
      <c r="J16" s="77"/>
      <c r="K16" s="78"/>
      <c r="L16" s="79"/>
      <c r="M16" s="80"/>
      <c r="N16" s="80"/>
      <c r="O16" s="80"/>
      <c r="P16" s="80"/>
      <c r="Q16" s="81"/>
      <c r="R16" s="82"/>
      <c r="S16" s="83"/>
      <c r="T16" s="84"/>
      <c r="U16" s="85"/>
      <c r="V16" s="85"/>
      <c r="W16" s="86"/>
      <c r="X16" s="86"/>
      <c r="Y16" s="87"/>
      <c r="Z16" s="88"/>
    </row>
    <row r="17" ht="14.25" customHeight="1">
      <c r="A17" s="56"/>
      <c r="B17" s="119"/>
      <c r="C17" s="105"/>
      <c r="D17" s="106"/>
      <c r="E17" s="107"/>
      <c r="F17" s="108"/>
      <c r="G17" s="109"/>
      <c r="H17" s="109"/>
      <c r="I17" s="109"/>
      <c r="J17" s="109"/>
      <c r="K17" s="110"/>
      <c r="L17" s="111"/>
      <c r="M17" s="112"/>
      <c r="N17" s="112"/>
      <c r="O17" s="112"/>
      <c r="P17" s="112"/>
      <c r="Q17" s="113"/>
      <c r="R17" s="114"/>
      <c r="S17" s="115"/>
      <c r="T17" s="116"/>
      <c r="U17" s="117"/>
      <c r="V17" s="117"/>
      <c r="W17" s="102"/>
      <c r="X17" s="102"/>
      <c r="Y17" s="103"/>
      <c r="Z17" s="104"/>
    </row>
    <row r="18" ht="14.25" customHeight="1">
      <c r="A18" s="56"/>
      <c r="B18" s="57"/>
      <c r="C18" s="118"/>
      <c r="D18" s="74"/>
      <c r="E18" s="75"/>
      <c r="F18" s="76"/>
      <c r="G18" s="77"/>
      <c r="H18" s="77"/>
      <c r="I18" s="77"/>
      <c r="J18" s="77"/>
      <c r="K18" s="78"/>
      <c r="L18" s="79"/>
      <c r="M18" s="80"/>
      <c r="N18" s="80"/>
      <c r="O18" s="80"/>
      <c r="P18" s="80"/>
      <c r="Q18" s="81"/>
      <c r="R18" s="82"/>
      <c r="S18" s="83"/>
      <c r="T18" s="84"/>
      <c r="U18" s="85"/>
      <c r="V18" s="85"/>
      <c r="W18" s="86"/>
      <c r="X18" s="86"/>
      <c r="Y18" s="87"/>
      <c r="Z18" s="88"/>
    </row>
    <row r="19" ht="14.25" customHeight="1">
      <c r="A19" s="56"/>
      <c r="B19" s="57"/>
      <c r="C19" s="120"/>
      <c r="D19" s="121"/>
      <c r="E19" s="122"/>
      <c r="F19" s="123"/>
      <c r="G19" s="124"/>
      <c r="H19" s="124"/>
      <c r="I19" s="124"/>
      <c r="J19" s="124"/>
      <c r="K19" s="125"/>
      <c r="L19" s="126"/>
      <c r="M19" s="127"/>
      <c r="N19" s="127"/>
      <c r="O19" s="127"/>
      <c r="P19" s="127"/>
      <c r="Q19" s="128"/>
      <c r="R19" s="129"/>
      <c r="S19" s="130"/>
      <c r="T19" s="131"/>
      <c r="U19" s="132"/>
      <c r="V19" s="132"/>
      <c r="W19" s="133"/>
      <c r="X19" s="133"/>
      <c r="Y19" s="134"/>
      <c r="Z19" s="135"/>
    </row>
    <row r="20" ht="14.25" customHeight="1"/>
    <row r="21" ht="14.25" customHeight="1">
      <c r="B21" s="136" t="s">
        <v>29</v>
      </c>
      <c r="C21" s="136" t="s">
        <v>30</v>
      </c>
      <c r="D21" s="137"/>
      <c r="E21" s="136" t="s">
        <v>31</v>
      </c>
      <c r="F21" s="138" t="s">
        <v>32</v>
      </c>
      <c r="G21" s="136" t="s">
        <v>11</v>
      </c>
      <c r="H21" s="137"/>
    </row>
    <row r="22" ht="14.25" customHeight="1">
      <c r="B22" s="139" t="s">
        <v>33</v>
      </c>
      <c r="C22" s="139">
        <f>SUM(C57/1000)</f>
        <v>0</v>
      </c>
      <c r="D22" s="138" t="s">
        <v>34</v>
      </c>
      <c r="E22" s="138">
        <v>4.0</v>
      </c>
      <c r="F22" s="138" t="s">
        <v>34</v>
      </c>
      <c r="G22" s="138">
        <f t="shared" ref="G22:G35" si="3">SUM(C22-E22)</f>
        <v>-4</v>
      </c>
      <c r="H22" s="138" t="s">
        <v>34</v>
      </c>
    </row>
    <row r="23" ht="14.25" customHeight="1">
      <c r="B23" s="139" t="s">
        <v>35</v>
      </c>
      <c r="C23" s="139">
        <f>SUM(D57/1000)</f>
        <v>0</v>
      </c>
      <c r="D23" s="138" t="s">
        <v>34</v>
      </c>
      <c r="E23" s="137"/>
      <c r="F23" s="138" t="s">
        <v>34</v>
      </c>
      <c r="G23" s="138">
        <f t="shared" si="3"/>
        <v>0</v>
      </c>
      <c r="H23" s="138" t="s">
        <v>34</v>
      </c>
    </row>
    <row r="24" ht="14.25" customHeight="1">
      <c r="B24" s="139" t="s">
        <v>36</v>
      </c>
      <c r="C24" s="139">
        <f>SUM(E57/1000)</f>
        <v>0</v>
      </c>
      <c r="D24" s="138" t="s">
        <v>34</v>
      </c>
      <c r="E24" s="137"/>
      <c r="F24" s="138" t="s">
        <v>34</v>
      </c>
      <c r="G24" s="138">
        <f t="shared" si="3"/>
        <v>0</v>
      </c>
      <c r="H24" s="138" t="s">
        <v>34</v>
      </c>
    </row>
    <row r="25" ht="14.25" customHeight="1">
      <c r="B25" s="139" t="s">
        <v>37</v>
      </c>
      <c r="C25" s="139">
        <f>SUM(F57/1000)</f>
        <v>0</v>
      </c>
      <c r="D25" s="138" t="s">
        <v>34</v>
      </c>
      <c r="E25" s="137"/>
      <c r="F25" s="138" t="s">
        <v>34</v>
      </c>
      <c r="G25" s="138">
        <f t="shared" si="3"/>
        <v>0</v>
      </c>
      <c r="H25" s="138" t="s">
        <v>34</v>
      </c>
    </row>
    <row r="26" ht="14.25" customHeight="1">
      <c r="B26" s="139" t="s">
        <v>38</v>
      </c>
      <c r="C26" s="139">
        <f>SUM(G57/1000)</f>
        <v>0</v>
      </c>
      <c r="D26" s="138" t="s">
        <v>34</v>
      </c>
      <c r="E26" s="137"/>
      <c r="F26" s="138" t="s">
        <v>34</v>
      </c>
      <c r="G26" s="138">
        <f t="shared" si="3"/>
        <v>0</v>
      </c>
      <c r="H26" s="138" t="s">
        <v>34</v>
      </c>
    </row>
    <row r="27" ht="14.25" customHeight="1">
      <c r="B27" s="139" t="s">
        <v>39</v>
      </c>
      <c r="C27" s="139">
        <f>SUM(H57/1000)</f>
        <v>0</v>
      </c>
      <c r="D27" s="138" t="s">
        <v>34</v>
      </c>
      <c r="E27" s="137"/>
      <c r="F27" s="138" t="s">
        <v>34</v>
      </c>
      <c r="G27" s="138">
        <f t="shared" si="3"/>
        <v>0</v>
      </c>
      <c r="H27" s="138" t="s">
        <v>34</v>
      </c>
    </row>
    <row r="28" ht="14.25" customHeight="1">
      <c r="B28" s="139" t="s">
        <v>40</v>
      </c>
      <c r="C28" s="139">
        <f>SUM(I57/1000)</f>
        <v>0</v>
      </c>
      <c r="D28" s="138" t="s">
        <v>34</v>
      </c>
      <c r="E28" s="137"/>
      <c r="F28" s="138" t="s">
        <v>34</v>
      </c>
      <c r="G28" s="138">
        <f t="shared" si="3"/>
        <v>0</v>
      </c>
      <c r="H28" s="138" t="s">
        <v>34</v>
      </c>
    </row>
    <row r="29" ht="14.25" customHeight="1">
      <c r="B29" s="139" t="s">
        <v>41</v>
      </c>
      <c r="C29" s="140">
        <f>SUM(J57)</f>
        <v>0</v>
      </c>
      <c r="D29" s="141" t="s">
        <v>42</v>
      </c>
      <c r="E29" s="137"/>
      <c r="F29" s="138" t="s">
        <v>42</v>
      </c>
      <c r="G29" s="142">
        <f t="shared" si="3"/>
        <v>0</v>
      </c>
      <c r="H29" s="138" t="s">
        <v>42</v>
      </c>
    </row>
    <row r="30" ht="14.25" customHeight="1">
      <c r="B30" s="139" t="s">
        <v>43</v>
      </c>
      <c r="C30" s="139">
        <f>SUM(K57/1000)</f>
        <v>0</v>
      </c>
      <c r="D30" s="138" t="s">
        <v>34</v>
      </c>
      <c r="E30" s="137"/>
      <c r="F30" s="138" t="s">
        <v>34</v>
      </c>
      <c r="G30" s="138">
        <f t="shared" si="3"/>
        <v>0</v>
      </c>
      <c r="H30" s="138" t="s">
        <v>34</v>
      </c>
    </row>
    <row r="31" ht="14.25" customHeight="1">
      <c r="B31" s="139" t="s">
        <v>44</v>
      </c>
      <c r="C31" s="139">
        <f>SUM(L57/1000)</f>
        <v>0</v>
      </c>
      <c r="D31" s="138" t="s">
        <v>34</v>
      </c>
      <c r="E31" s="137"/>
      <c r="F31" s="138" t="s">
        <v>34</v>
      </c>
      <c r="G31" s="138">
        <f t="shared" si="3"/>
        <v>0</v>
      </c>
      <c r="H31" s="138" t="s">
        <v>34</v>
      </c>
    </row>
    <row r="32" ht="14.25" customHeight="1">
      <c r="B32" s="139" t="s">
        <v>45</v>
      </c>
      <c r="C32" s="139">
        <f>SUM(M57/1000)</f>
        <v>0</v>
      </c>
      <c r="D32" s="138" t="s">
        <v>34</v>
      </c>
      <c r="E32" s="137"/>
      <c r="F32" s="138" t="s">
        <v>34</v>
      </c>
      <c r="G32" s="138">
        <f t="shared" si="3"/>
        <v>0</v>
      </c>
      <c r="H32" s="138" t="s">
        <v>34</v>
      </c>
    </row>
    <row r="33" ht="14.25" customHeight="1">
      <c r="B33" s="139" t="s">
        <v>46</v>
      </c>
      <c r="C33" s="139">
        <f>SUM(N57/1000)</f>
        <v>0</v>
      </c>
      <c r="D33" s="138" t="s">
        <v>34</v>
      </c>
      <c r="E33" s="137"/>
      <c r="F33" s="138" t="s">
        <v>34</v>
      </c>
      <c r="G33" s="138">
        <f t="shared" si="3"/>
        <v>0</v>
      </c>
      <c r="H33" s="138" t="s">
        <v>34</v>
      </c>
    </row>
    <row r="34" ht="14.25" customHeight="1">
      <c r="B34" s="139" t="s">
        <v>47</v>
      </c>
      <c r="C34" s="139">
        <f>SUM(O57/1000)</f>
        <v>0</v>
      </c>
      <c r="D34" s="138" t="s">
        <v>34</v>
      </c>
      <c r="E34" s="137"/>
      <c r="F34" s="138" t="s">
        <v>34</v>
      </c>
      <c r="G34" s="138">
        <f t="shared" si="3"/>
        <v>0</v>
      </c>
      <c r="H34" s="138" t="s">
        <v>34</v>
      </c>
    </row>
    <row r="35" ht="14.25" customHeight="1">
      <c r="B35" s="139" t="s">
        <v>48</v>
      </c>
      <c r="C35" s="139">
        <f>SUM(P57/1000)</f>
        <v>0</v>
      </c>
      <c r="D35" s="138" t="s">
        <v>34</v>
      </c>
      <c r="E35" s="137"/>
      <c r="F35" s="138" t="s">
        <v>34</v>
      </c>
      <c r="G35" s="138">
        <f t="shared" si="3"/>
        <v>0</v>
      </c>
      <c r="H35" s="138" t="s">
        <v>34</v>
      </c>
    </row>
    <row r="36" ht="14.25" customHeight="1">
      <c r="B36" s="139" t="s">
        <v>49</v>
      </c>
      <c r="C36" s="139">
        <f>SUM(F6:H6)</f>
        <v>50</v>
      </c>
      <c r="D36" s="138" t="s">
        <v>42</v>
      </c>
      <c r="E36" s="137"/>
      <c r="F36" s="137"/>
      <c r="G36" s="137"/>
      <c r="H36" s="137"/>
    </row>
    <row r="37" ht="14.25" customHeight="1">
      <c r="B37" s="139" t="s">
        <v>50</v>
      </c>
      <c r="C37" s="139">
        <f>SUM(I6:K6)</f>
        <v>5</v>
      </c>
      <c r="D37" s="138" t="s">
        <v>42</v>
      </c>
      <c r="E37" s="137"/>
      <c r="F37" s="137"/>
      <c r="G37" s="137"/>
      <c r="H37" s="137"/>
    </row>
    <row r="38" ht="14.25" customHeight="1">
      <c r="B38" s="137"/>
      <c r="C38" s="137"/>
      <c r="D38" s="137"/>
      <c r="E38" s="137"/>
      <c r="F38" s="137"/>
      <c r="G38" s="137"/>
      <c r="H38" s="137"/>
    </row>
    <row r="39" ht="14.25" customHeight="1"/>
    <row r="40" ht="14.25" customHeight="1"/>
    <row r="41" ht="14.25" customHeight="1">
      <c r="B41" s="143" t="s">
        <v>51</v>
      </c>
      <c r="C41" s="144"/>
      <c r="D41" s="144"/>
      <c r="E41" s="144"/>
      <c r="F41" s="144"/>
      <c r="G41" s="144"/>
      <c r="H41" s="144"/>
    </row>
    <row r="42" ht="14.25" customHeight="1">
      <c r="B42" s="145"/>
      <c r="C42" s="146" t="s">
        <v>52</v>
      </c>
      <c r="D42" s="146" t="s">
        <v>53</v>
      </c>
      <c r="E42" s="146" t="s">
        <v>54</v>
      </c>
      <c r="F42" s="146" t="s">
        <v>55</v>
      </c>
      <c r="G42" s="146" t="s">
        <v>56</v>
      </c>
      <c r="H42" s="146" t="s">
        <v>57</v>
      </c>
      <c r="I42" s="146" t="s">
        <v>58</v>
      </c>
      <c r="J42" s="146" t="s">
        <v>59</v>
      </c>
      <c r="K42" s="146" t="s">
        <v>43</v>
      </c>
      <c r="L42" s="146" t="s">
        <v>44</v>
      </c>
      <c r="M42" s="146" t="s">
        <v>45</v>
      </c>
      <c r="N42" s="146" t="s">
        <v>46</v>
      </c>
      <c r="O42" s="146" t="s">
        <v>47</v>
      </c>
      <c r="P42" s="146" t="s">
        <v>48</v>
      </c>
      <c r="Q42" s="147"/>
    </row>
    <row r="43" ht="14.25" customHeight="1">
      <c r="B43" s="148" t="s">
        <v>5</v>
      </c>
      <c r="C43" s="5">
        <v>100.0</v>
      </c>
      <c r="D43" s="5">
        <v>70.0</v>
      </c>
      <c r="E43" s="5">
        <v>100.0</v>
      </c>
      <c r="F43" s="5">
        <v>100.0</v>
      </c>
      <c r="G43" s="5">
        <v>70.0</v>
      </c>
      <c r="H43" s="149"/>
      <c r="I43" s="149"/>
      <c r="J43" s="149"/>
      <c r="K43" s="149"/>
      <c r="L43" s="5"/>
      <c r="Q43" s="150"/>
    </row>
    <row r="44" ht="14.25" customHeight="1">
      <c r="B44" s="151" t="s">
        <v>60</v>
      </c>
      <c r="C44" s="5"/>
      <c r="D44" s="5"/>
      <c r="E44" s="5"/>
      <c r="F44" s="5"/>
      <c r="G44" s="5"/>
      <c r="H44" s="5"/>
      <c r="I44" s="5"/>
      <c r="J44" s="5"/>
      <c r="K44" s="5"/>
      <c r="L44" s="5"/>
      <c r="Q44" s="150"/>
    </row>
    <row r="45" ht="14.25" customHeight="1">
      <c r="B45" s="151" t="s">
        <v>61</v>
      </c>
      <c r="C45" s="5"/>
      <c r="D45" s="5"/>
      <c r="E45" s="5"/>
      <c r="F45" s="5"/>
      <c r="G45" s="5"/>
      <c r="H45" s="5"/>
      <c r="I45" s="5"/>
      <c r="J45" s="5"/>
      <c r="K45" s="5"/>
      <c r="L45" s="5"/>
      <c r="Q45" s="150"/>
    </row>
    <row r="46" ht="14.25" customHeight="1">
      <c r="B46" s="151" t="s">
        <v>62</v>
      </c>
      <c r="C46" s="5"/>
      <c r="D46" s="5"/>
      <c r="Q46" s="150"/>
    </row>
    <row r="47" ht="14.25" customHeight="1">
      <c r="B47" s="151" t="s">
        <v>63</v>
      </c>
      <c r="C47" s="5"/>
      <c r="D47" s="5"/>
      <c r="E47" s="5"/>
      <c r="F47" s="5"/>
      <c r="G47" s="5"/>
      <c r="H47" s="5"/>
      <c r="I47" s="5"/>
      <c r="J47" s="5"/>
      <c r="K47" s="5"/>
      <c r="L47" s="5"/>
      <c r="Q47" s="150"/>
    </row>
    <row r="48" ht="14.25" customHeight="1">
      <c r="B48" s="151" t="s">
        <v>64</v>
      </c>
      <c r="C48" s="5"/>
      <c r="D48" s="5"/>
      <c r="E48" s="5"/>
      <c r="F48" s="5"/>
      <c r="G48" s="5"/>
      <c r="H48" s="5"/>
      <c r="I48" s="5"/>
      <c r="J48" s="5"/>
      <c r="K48" s="5"/>
      <c r="L48" s="5"/>
      <c r="Q48" s="150"/>
    </row>
    <row r="49" ht="14.25" customHeight="1">
      <c r="B49" s="151" t="s">
        <v>65</v>
      </c>
      <c r="C49" s="5"/>
      <c r="D49" s="5"/>
      <c r="E49" s="5"/>
      <c r="F49" s="5"/>
      <c r="G49" s="5"/>
      <c r="H49" s="5"/>
      <c r="I49" s="5"/>
      <c r="J49" s="5"/>
      <c r="K49" s="5"/>
      <c r="L49" s="5"/>
      <c r="Q49" s="150"/>
    </row>
    <row r="50" ht="14.25" customHeight="1">
      <c r="B50" s="152" t="s">
        <v>4</v>
      </c>
      <c r="C50" s="5"/>
      <c r="D50" s="5"/>
      <c r="E50" s="5"/>
      <c r="F50" s="5">
        <v>20.0</v>
      </c>
      <c r="G50" s="5"/>
      <c r="H50" s="5">
        <v>100.0</v>
      </c>
      <c r="I50" s="5">
        <v>150.0</v>
      </c>
      <c r="J50" s="5">
        <v>0.75</v>
      </c>
      <c r="K50" s="5"/>
      <c r="L50" s="5"/>
      <c r="Q50" s="150"/>
    </row>
    <row r="51" ht="14.25" customHeight="1">
      <c r="B51" s="153" t="s">
        <v>66</v>
      </c>
      <c r="C51" s="5"/>
      <c r="D51" s="5"/>
      <c r="E51" s="5"/>
      <c r="F51" s="5"/>
      <c r="G51" s="5"/>
      <c r="H51" s="5"/>
      <c r="I51" s="5"/>
      <c r="J51" s="5"/>
      <c r="K51" s="5"/>
      <c r="L51" s="5"/>
      <c r="Q51" s="150"/>
    </row>
    <row r="52" ht="14.25" customHeight="1">
      <c r="B52" s="40" t="s">
        <v>67</v>
      </c>
      <c r="C52" s="5"/>
      <c r="D52" s="5"/>
      <c r="E52" s="5"/>
      <c r="F52" s="5"/>
      <c r="G52" s="5"/>
      <c r="H52" s="5"/>
      <c r="I52" s="5"/>
      <c r="J52" s="5"/>
      <c r="K52" s="5"/>
      <c r="L52" s="5"/>
      <c r="Q52" s="150"/>
    </row>
    <row r="53" ht="14.25" customHeight="1">
      <c r="B53" s="154" t="s">
        <v>68</v>
      </c>
      <c r="C53" s="5"/>
      <c r="D53" s="5"/>
      <c r="E53" s="5"/>
      <c r="F53" s="5"/>
      <c r="G53" s="5"/>
      <c r="H53" s="5"/>
      <c r="I53" s="5"/>
      <c r="J53" s="5"/>
      <c r="K53" s="5"/>
      <c r="L53" s="5"/>
      <c r="Q53" s="150"/>
    </row>
    <row r="54" ht="14.25" customHeight="1">
      <c r="B54" s="154" t="s">
        <v>69</v>
      </c>
      <c r="C54" s="5"/>
      <c r="D54" s="5"/>
      <c r="E54" s="5"/>
      <c r="F54" s="5"/>
      <c r="G54" s="5"/>
      <c r="H54" s="5"/>
      <c r="I54" s="5"/>
      <c r="J54" s="5"/>
      <c r="K54" s="5"/>
      <c r="L54" s="5"/>
      <c r="M54" s="5"/>
      <c r="Q54" s="5"/>
    </row>
    <row r="55" ht="14.25" customHeight="1">
      <c r="B55" s="154" t="s">
        <v>70</v>
      </c>
      <c r="C55" s="5"/>
      <c r="D55" s="5"/>
      <c r="E55" s="5"/>
      <c r="F55" s="5"/>
      <c r="G55" s="5"/>
      <c r="H55" s="5"/>
      <c r="I55" s="5"/>
      <c r="J55" s="5"/>
      <c r="K55" s="5"/>
      <c r="L55" s="5"/>
      <c r="O55" s="5"/>
      <c r="P55" s="5"/>
      <c r="Q55" s="5"/>
    </row>
    <row r="56" ht="14.25" customHeight="1">
      <c r="B56" s="154" t="s">
        <v>71</v>
      </c>
      <c r="C56" s="5"/>
      <c r="D56" s="5"/>
      <c r="E56" s="5"/>
      <c r="F56" s="5"/>
      <c r="G56" s="5"/>
      <c r="H56" s="5"/>
      <c r="I56" s="5"/>
      <c r="J56" s="5"/>
      <c r="K56" s="5"/>
      <c r="L56" s="5"/>
      <c r="Q56" s="5"/>
    </row>
    <row r="57" ht="14.25" customHeight="1">
      <c r="B57" s="155" t="s">
        <v>72</v>
      </c>
      <c r="C57" s="156">
        <f t="shared" ref="C57:P57" si="4">SUMPRODUCT(C43:C56,$Q$43:$Q$56)</f>
        <v>0</v>
      </c>
      <c r="D57" s="156">
        <f t="shared" si="4"/>
        <v>0</v>
      </c>
      <c r="E57" s="156">
        <f t="shared" si="4"/>
        <v>0</v>
      </c>
      <c r="F57" s="156">
        <f t="shared" si="4"/>
        <v>0</v>
      </c>
      <c r="G57" s="156">
        <f t="shared" si="4"/>
        <v>0</v>
      </c>
      <c r="H57" s="156">
        <f t="shared" si="4"/>
        <v>0</v>
      </c>
      <c r="I57" s="156">
        <f t="shared" si="4"/>
        <v>0</v>
      </c>
      <c r="J57" s="156">
        <f t="shared" si="4"/>
        <v>0</v>
      </c>
      <c r="K57" s="156">
        <f t="shared" si="4"/>
        <v>0</v>
      </c>
      <c r="L57" s="156">
        <f t="shared" si="4"/>
        <v>0</v>
      </c>
      <c r="M57" s="156">
        <f t="shared" si="4"/>
        <v>0</v>
      </c>
      <c r="N57" s="156">
        <f t="shared" si="4"/>
        <v>0</v>
      </c>
      <c r="O57" s="156">
        <f t="shared" si="4"/>
        <v>0</v>
      </c>
      <c r="P57" s="156">
        <f t="shared" si="4"/>
        <v>0</v>
      </c>
      <c r="Q57" s="157"/>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c r="B71" s="158"/>
    </row>
    <row r="72" ht="14.25" customHeight="1">
      <c r="B72" s="158"/>
    </row>
    <row r="73" ht="14.25" customHeight="1">
      <c r="B73" s="158"/>
    </row>
    <row r="74" ht="14.25" customHeight="1">
      <c r="B74" s="158"/>
    </row>
    <row r="75" ht="14.25" customHeight="1">
      <c r="B75" s="158"/>
    </row>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
    <mergeCell ref="A1:B1"/>
    <mergeCell ref="A2:B2"/>
    <mergeCell ref="A3:B3"/>
  </mergeCells>
  <dataValidations>
    <dataValidation type="list" allowBlank="1" showErrorMessage="1" sqref="AA1">
      <formula1>"Opcja 1,Opcja 2"</formula1>
    </dataValidation>
  </dataValidations>
  <printOptions/>
  <pageMargins bottom="0.75" footer="0.0" header="0.0" left="0.7" right="0.7" top="0.75"/>
  <pageSetup orientation="portrait"/>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3" width="8.71"/>
    <col customWidth="1" min="24" max="24" width="11.86"/>
    <col customWidth="1" min="25" max="26" width="8.71"/>
  </cols>
  <sheetData>
    <row r="1" ht="14.25" customHeight="1"/>
    <row r="2" ht="14.25" customHeight="1"/>
    <row r="3" ht="14.25" customHeight="1"/>
    <row r="4" ht="14.25" customHeight="1"/>
    <row r="5" ht="14.25" customHeight="1">
      <c r="C5" s="159" t="s">
        <v>73</v>
      </c>
      <c r="D5" s="18">
        <f>SUM(C7:E7)</f>
        <v>18</v>
      </c>
      <c r="E5" s="18"/>
      <c r="F5" s="19" t="s">
        <v>124</v>
      </c>
      <c r="G5" s="20">
        <f>SUM(F7:K7)</f>
        <v>100</v>
      </c>
      <c r="H5" s="20"/>
      <c r="I5" s="20"/>
      <c r="J5" s="20"/>
      <c r="K5" s="21"/>
      <c r="L5" s="22" t="s">
        <v>6</v>
      </c>
      <c r="M5" s="23"/>
      <c r="N5" s="22" t="s">
        <v>74</v>
      </c>
      <c r="O5" s="23"/>
      <c r="P5" s="23"/>
      <c r="Q5" s="24"/>
      <c r="R5" s="25" t="s">
        <v>75</v>
      </c>
      <c r="S5" s="27" t="s">
        <v>77</v>
      </c>
      <c r="T5" s="28"/>
      <c r="U5" s="28"/>
      <c r="V5" s="29"/>
      <c r="X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190"/>
      <c r="S6" s="170" t="s">
        <v>91</v>
      </c>
      <c r="T6" s="171" t="s">
        <v>94</v>
      </c>
      <c r="U6" s="171" t="s">
        <v>185</v>
      </c>
      <c r="V6" s="172" t="s">
        <v>140</v>
      </c>
    </row>
    <row r="7" ht="14.25" customHeight="1">
      <c r="B7" s="31"/>
      <c r="C7" s="162">
        <f t="shared" ref="C7:S7" si="1">SUM(C8:C18)</f>
        <v>18</v>
      </c>
      <c r="D7" s="163">
        <f t="shared" si="1"/>
        <v>0</v>
      </c>
      <c r="E7" s="163">
        <f t="shared" si="1"/>
        <v>0</v>
      </c>
      <c r="F7" s="164">
        <f t="shared" si="1"/>
        <v>0</v>
      </c>
      <c r="G7" s="165">
        <f t="shared" si="1"/>
        <v>74</v>
      </c>
      <c r="H7" s="165">
        <f t="shared" si="1"/>
        <v>26</v>
      </c>
      <c r="I7" s="165">
        <f t="shared" si="1"/>
        <v>0</v>
      </c>
      <c r="J7" s="165">
        <f t="shared" si="1"/>
        <v>0</v>
      </c>
      <c r="K7" s="166">
        <f t="shared" si="1"/>
        <v>0</v>
      </c>
      <c r="L7" s="167">
        <f t="shared" si="1"/>
        <v>0</v>
      </c>
      <c r="M7" s="168">
        <f t="shared" si="1"/>
        <v>0</v>
      </c>
      <c r="N7" s="167">
        <f t="shared" si="1"/>
        <v>25</v>
      </c>
      <c r="O7" s="167">
        <f t="shared" si="1"/>
        <v>0</v>
      </c>
      <c r="P7" s="167">
        <f t="shared" si="1"/>
        <v>0</v>
      </c>
      <c r="Q7" s="168">
        <f t="shared" si="1"/>
        <v>0</v>
      </c>
      <c r="R7" s="190">
        <f t="shared" si="1"/>
        <v>241</v>
      </c>
      <c r="S7" s="170">
        <f t="shared" si="1"/>
        <v>0</v>
      </c>
      <c r="T7" s="171"/>
      <c r="U7" s="171"/>
      <c r="V7" s="172"/>
    </row>
    <row r="8" ht="14.25" customHeight="1">
      <c r="A8" s="56">
        <v>774.0</v>
      </c>
      <c r="B8" s="210" t="s">
        <v>154</v>
      </c>
      <c r="C8" s="211"/>
      <c r="D8" s="211"/>
      <c r="E8" s="211"/>
      <c r="F8" s="212"/>
      <c r="G8" s="213">
        <v>49.0</v>
      </c>
      <c r="H8" s="213">
        <v>1.0</v>
      </c>
      <c r="I8" s="213"/>
      <c r="J8" s="213"/>
      <c r="K8" s="214"/>
      <c r="L8" s="215"/>
      <c r="M8" s="216"/>
      <c r="N8" s="215"/>
      <c r="O8" s="216"/>
      <c r="P8" s="216"/>
      <c r="Q8" s="217"/>
      <c r="R8" s="218"/>
      <c r="S8" s="219"/>
      <c r="T8" s="220"/>
      <c r="U8" s="220"/>
      <c r="V8" s="221"/>
      <c r="X8" s="5" t="s">
        <v>142</v>
      </c>
    </row>
    <row r="9" ht="14.25" customHeight="1">
      <c r="A9" s="56">
        <v>793.0</v>
      </c>
      <c r="B9" s="210" t="s">
        <v>186</v>
      </c>
      <c r="C9" s="33"/>
      <c r="D9" s="33"/>
      <c r="E9" s="33"/>
      <c r="F9" s="34"/>
      <c r="G9" s="35">
        <v>25.0</v>
      </c>
      <c r="H9" s="35"/>
      <c r="I9" s="35"/>
      <c r="J9" s="35"/>
      <c r="K9" s="36"/>
      <c r="L9" s="37"/>
      <c r="M9" s="38"/>
      <c r="N9" s="37">
        <v>25.0</v>
      </c>
      <c r="O9" s="38"/>
      <c r="P9" s="38"/>
      <c r="Q9" s="39"/>
      <c r="R9" s="40"/>
      <c r="S9" s="42"/>
      <c r="T9" s="43"/>
      <c r="U9" s="43"/>
      <c r="V9" s="44"/>
    </row>
    <row r="10" ht="14.25" customHeight="1">
      <c r="A10" s="56">
        <v>797.0</v>
      </c>
      <c r="B10" s="210" t="s">
        <v>187</v>
      </c>
      <c r="C10" s="211"/>
      <c r="D10" s="211"/>
      <c r="E10" s="211"/>
      <c r="F10" s="212"/>
      <c r="G10" s="213"/>
      <c r="H10" s="213">
        <v>25.0</v>
      </c>
      <c r="I10" s="213"/>
      <c r="J10" s="213"/>
      <c r="K10" s="214"/>
      <c r="L10" s="215"/>
      <c r="M10" s="216"/>
      <c r="N10" s="215"/>
      <c r="O10" s="216"/>
      <c r="P10" s="216"/>
      <c r="Q10" s="217"/>
      <c r="R10" s="218"/>
      <c r="S10" s="219"/>
      <c r="T10" s="220"/>
      <c r="U10" s="220"/>
      <c r="V10" s="221"/>
      <c r="X10" s="5" t="s">
        <v>143</v>
      </c>
    </row>
    <row r="11" ht="14.25" customHeight="1">
      <c r="A11" s="56">
        <v>801.0</v>
      </c>
      <c r="B11" s="210" t="s">
        <v>188</v>
      </c>
      <c r="C11" s="33">
        <v>10.0</v>
      </c>
      <c r="D11" s="33"/>
      <c r="E11" s="33"/>
      <c r="F11" s="34"/>
      <c r="G11" s="35"/>
      <c r="H11" s="35"/>
      <c r="I11" s="35"/>
      <c r="J11" s="35"/>
      <c r="K11" s="36"/>
      <c r="L11" s="37"/>
      <c r="M11" s="38"/>
      <c r="N11" s="37"/>
      <c r="O11" s="38"/>
      <c r="P11" s="38"/>
      <c r="Q11" s="39"/>
      <c r="R11" s="40"/>
      <c r="S11" s="42"/>
      <c r="T11" s="43"/>
      <c r="U11" s="43"/>
      <c r="V11" s="44"/>
    </row>
    <row r="12" ht="14.25" customHeight="1">
      <c r="A12" s="56">
        <v>791.0</v>
      </c>
      <c r="B12" s="222" t="s">
        <v>169</v>
      </c>
      <c r="C12" s="211"/>
      <c r="D12" s="211"/>
      <c r="E12" s="211"/>
      <c r="F12" s="212"/>
      <c r="G12" s="213"/>
      <c r="H12" s="213"/>
      <c r="I12" s="213"/>
      <c r="J12" s="213"/>
      <c r="K12" s="214"/>
      <c r="L12" s="215"/>
      <c r="M12" s="216"/>
      <c r="N12" s="215"/>
      <c r="O12" s="216"/>
      <c r="P12" s="216"/>
      <c r="Q12" s="217"/>
      <c r="R12" s="218">
        <v>40.0</v>
      </c>
      <c r="S12" s="219"/>
      <c r="T12" s="220"/>
      <c r="U12" s="220"/>
      <c r="V12" s="221"/>
    </row>
    <row r="13" ht="14.25" customHeight="1">
      <c r="A13" s="56">
        <v>799.0</v>
      </c>
      <c r="B13" s="222" t="s">
        <v>189</v>
      </c>
      <c r="C13" s="33"/>
      <c r="D13" s="33"/>
      <c r="E13" s="33"/>
      <c r="F13" s="34"/>
      <c r="G13" s="35"/>
      <c r="H13" s="35"/>
      <c r="I13" s="35"/>
      <c r="J13" s="35"/>
      <c r="K13" s="36"/>
      <c r="L13" s="37"/>
      <c r="M13" s="38"/>
      <c r="N13" s="37"/>
      <c r="O13" s="38"/>
      <c r="P13" s="38"/>
      <c r="Q13" s="39"/>
      <c r="R13" s="40">
        <v>16.0</v>
      </c>
      <c r="S13" s="42"/>
      <c r="T13" s="43"/>
      <c r="U13" s="43"/>
      <c r="V13" s="44"/>
    </row>
    <row r="14" ht="14.25" customHeight="1">
      <c r="A14" s="56">
        <v>781.0</v>
      </c>
      <c r="B14" s="223" t="s">
        <v>190</v>
      </c>
      <c r="C14" s="211"/>
      <c r="D14" s="211"/>
      <c r="E14" s="211"/>
      <c r="F14" s="212"/>
      <c r="G14" s="213"/>
      <c r="H14" s="213"/>
      <c r="I14" s="213"/>
      <c r="J14" s="213"/>
      <c r="K14" s="214"/>
      <c r="L14" s="215"/>
      <c r="M14" s="216"/>
      <c r="N14" s="215"/>
      <c r="O14" s="216"/>
      <c r="P14" s="216"/>
      <c r="Q14" s="217"/>
      <c r="R14" s="218"/>
      <c r="S14" s="219"/>
      <c r="T14" s="220"/>
      <c r="U14" s="220">
        <v>300.0</v>
      </c>
      <c r="V14" s="221">
        <v>100.0</v>
      </c>
    </row>
    <row r="15" ht="14.25" customHeight="1">
      <c r="A15" s="56">
        <v>796.0</v>
      </c>
      <c r="B15" s="224" t="s">
        <v>102</v>
      </c>
      <c r="C15" s="33">
        <v>8.0</v>
      </c>
      <c r="D15" s="33"/>
      <c r="E15" s="33"/>
      <c r="F15" s="34"/>
      <c r="G15" s="35"/>
      <c r="H15" s="35"/>
      <c r="I15" s="35"/>
      <c r="J15" s="35"/>
      <c r="K15" s="36"/>
      <c r="L15" s="37"/>
      <c r="M15" s="38"/>
      <c r="N15" s="37"/>
      <c r="O15" s="38"/>
      <c r="P15" s="38"/>
      <c r="Q15" s="39"/>
      <c r="R15" s="40"/>
      <c r="S15" s="42"/>
      <c r="T15" s="43"/>
      <c r="U15" s="43"/>
      <c r="V15" s="44"/>
    </row>
    <row r="16" ht="14.25" customHeight="1">
      <c r="A16" s="56">
        <v>800.0</v>
      </c>
      <c r="B16" s="225" t="s">
        <v>191</v>
      </c>
      <c r="C16" s="211"/>
      <c r="D16" s="211"/>
      <c r="E16" s="211"/>
      <c r="F16" s="212"/>
      <c r="G16" s="213"/>
      <c r="H16" s="213"/>
      <c r="I16" s="213"/>
      <c r="J16" s="213"/>
      <c r="K16" s="214"/>
      <c r="L16" s="215"/>
      <c r="M16" s="216"/>
      <c r="N16" s="215"/>
      <c r="O16" s="216"/>
      <c r="P16" s="216"/>
      <c r="Q16" s="217"/>
      <c r="R16" s="218">
        <v>15.0</v>
      </c>
      <c r="S16" s="219"/>
      <c r="T16" s="220"/>
      <c r="U16" s="220"/>
      <c r="V16" s="221"/>
    </row>
    <row r="17" ht="14.25" customHeight="1">
      <c r="A17" s="56">
        <v>721.0</v>
      </c>
      <c r="B17" s="226" t="s">
        <v>192</v>
      </c>
      <c r="C17" s="33"/>
      <c r="D17" s="33"/>
      <c r="E17" s="33"/>
      <c r="F17" s="34"/>
      <c r="G17" s="35"/>
      <c r="H17" s="35"/>
      <c r="I17" s="35"/>
      <c r="J17" s="35"/>
      <c r="K17" s="36"/>
      <c r="L17" s="37"/>
      <c r="M17" s="38"/>
      <c r="N17" s="37"/>
      <c r="O17" s="38"/>
      <c r="P17" s="38"/>
      <c r="Q17" s="39"/>
      <c r="R17" s="40">
        <v>170.0</v>
      </c>
      <c r="S17" s="42"/>
      <c r="T17" s="43"/>
      <c r="U17" s="43"/>
      <c r="V17" s="44"/>
    </row>
    <row r="18" ht="14.25" customHeight="1">
      <c r="A18" s="56"/>
      <c r="B18" s="227"/>
      <c r="C18" s="228"/>
      <c r="D18" s="228"/>
      <c r="E18" s="228"/>
      <c r="F18" s="229"/>
      <c r="G18" s="230"/>
      <c r="H18" s="230"/>
      <c r="I18" s="230"/>
      <c r="J18" s="230"/>
      <c r="K18" s="231"/>
      <c r="L18" s="232"/>
      <c r="M18" s="233"/>
      <c r="N18" s="232"/>
      <c r="O18" s="233"/>
      <c r="P18" s="233"/>
      <c r="Q18" s="234"/>
      <c r="R18" s="235"/>
      <c r="S18" s="236"/>
      <c r="T18" s="237"/>
      <c r="U18" s="237"/>
      <c r="V18" s="238"/>
    </row>
    <row r="19" ht="14.25" customHeight="1"/>
    <row r="20" ht="14.25" customHeight="1"/>
    <row r="21" ht="14.25" customHeight="1">
      <c r="E21" s="30" t="s">
        <v>104</v>
      </c>
    </row>
    <row r="22" ht="14.25" customHeight="1">
      <c r="B22" s="160" t="s">
        <v>105</v>
      </c>
      <c r="C22" s="160">
        <f>C51</f>
        <v>0.5</v>
      </c>
      <c r="D22" s="161" t="s">
        <v>34</v>
      </c>
    </row>
    <row r="23" ht="14.25" customHeight="1">
      <c r="B23" s="160" t="s">
        <v>106</v>
      </c>
      <c r="C23" s="160">
        <f>D51</f>
        <v>18.59</v>
      </c>
      <c r="D23" s="161" t="s">
        <v>34</v>
      </c>
    </row>
    <row r="24" ht="14.25" customHeight="1">
      <c r="B24" s="160" t="s">
        <v>107</v>
      </c>
      <c r="C24" s="160">
        <f>E49*N49</f>
        <v>1.8</v>
      </c>
      <c r="D24" s="161" t="s">
        <v>34</v>
      </c>
      <c r="F24" s="5" t="s">
        <v>34</v>
      </c>
    </row>
    <row r="25" ht="14.25" customHeight="1">
      <c r="B25" s="160" t="s">
        <v>108</v>
      </c>
      <c r="C25" s="160">
        <f>F51</f>
        <v>2.7</v>
      </c>
      <c r="D25" s="161" t="s">
        <v>34</v>
      </c>
      <c r="F25" s="5" t="s">
        <v>34</v>
      </c>
    </row>
    <row r="26" ht="14.25" customHeight="1">
      <c r="B26" s="160" t="s">
        <v>121</v>
      </c>
      <c r="C26" s="160">
        <f>M51</f>
        <v>18</v>
      </c>
      <c r="D26" s="161" t="s">
        <v>110</v>
      </c>
    </row>
    <row r="27" ht="14.25" customHeight="1">
      <c r="B27" s="160" t="s">
        <v>75</v>
      </c>
      <c r="C27" s="160">
        <f>G51</f>
        <v>84.35</v>
      </c>
      <c r="D27" s="161" t="s">
        <v>34</v>
      </c>
      <c r="F27" s="5" t="s">
        <v>34</v>
      </c>
    </row>
    <row r="28" ht="14.25" customHeight="1">
      <c r="B28" s="160" t="s">
        <v>76</v>
      </c>
      <c r="C28" s="160">
        <f>H51</f>
        <v>0</v>
      </c>
      <c r="D28" s="161" t="s">
        <v>34</v>
      </c>
    </row>
    <row r="29" ht="14.25" customHeight="1">
      <c r="B29" s="160" t="s">
        <v>111</v>
      </c>
      <c r="C29" s="160">
        <f>J51</f>
        <v>0</v>
      </c>
      <c r="D29" s="161" t="s">
        <v>34</v>
      </c>
    </row>
    <row r="30" ht="14.25" customHeight="1">
      <c r="B30" s="160" t="s">
        <v>112</v>
      </c>
      <c r="C30" s="160">
        <f>K51</f>
        <v>0</v>
      </c>
      <c r="D30" s="161" t="s">
        <v>34</v>
      </c>
    </row>
    <row r="31" ht="14.25" customHeight="1">
      <c r="B31" s="160" t="s">
        <v>113</v>
      </c>
      <c r="C31" s="160">
        <f>I51</f>
        <v>0</v>
      </c>
      <c r="D31" s="161" t="s">
        <v>34</v>
      </c>
    </row>
    <row r="32" ht="14.25" customHeight="1"/>
    <row r="33" ht="14.25" customHeight="1"/>
    <row r="34" ht="14.25" customHeight="1">
      <c r="B34" s="160" t="s">
        <v>116</v>
      </c>
      <c r="C34" s="160">
        <f>SUM(F7:H7)</f>
        <v>100</v>
      </c>
      <c r="D34" s="161" t="s">
        <v>117</v>
      </c>
    </row>
    <row r="35" ht="14.25" customHeight="1">
      <c r="B35" s="160" t="s">
        <v>118</v>
      </c>
      <c r="C35" s="160">
        <f>SUM(I7:K7)</f>
        <v>0</v>
      </c>
      <c r="D35" s="161" t="s">
        <v>117</v>
      </c>
    </row>
    <row r="36" ht="14.25" customHeight="1"/>
    <row r="37" ht="14.25" customHeight="1"/>
    <row r="38" ht="14.25" customHeight="1"/>
    <row r="39" ht="14.25" customHeight="1"/>
    <row r="40" ht="14.25" customHeight="1"/>
    <row r="41" ht="14.25" customHeight="1">
      <c r="B41" s="145"/>
      <c r="C41" s="146" t="s">
        <v>119</v>
      </c>
      <c r="D41" s="146" t="s">
        <v>106</v>
      </c>
      <c r="E41" s="146" t="s">
        <v>107</v>
      </c>
      <c r="F41" s="146" t="s">
        <v>108</v>
      </c>
      <c r="G41" s="146" t="s">
        <v>75</v>
      </c>
      <c r="H41" s="146" t="s">
        <v>76</v>
      </c>
      <c r="I41" s="146" t="s">
        <v>113</v>
      </c>
      <c r="J41" s="146" t="s">
        <v>111</v>
      </c>
      <c r="K41" s="146" t="s">
        <v>112</v>
      </c>
      <c r="L41" s="146" t="s">
        <v>120</v>
      </c>
      <c r="M41" s="146" t="s">
        <v>121</v>
      </c>
      <c r="N41" s="147" t="s">
        <v>123</v>
      </c>
    </row>
    <row r="42" ht="14.25" customHeight="1">
      <c r="B42" s="193" t="s">
        <v>124</v>
      </c>
      <c r="C42" s="5"/>
      <c r="D42" s="5">
        <v>0.1</v>
      </c>
      <c r="E42" s="5"/>
      <c r="F42" s="5"/>
      <c r="G42" s="5"/>
      <c r="H42" s="5"/>
      <c r="I42" s="5"/>
      <c r="J42" s="5"/>
      <c r="K42" s="5"/>
      <c r="L42" s="5">
        <v>0.1</v>
      </c>
      <c r="M42" s="5"/>
      <c r="N42" s="150">
        <f>SUM(F7:K7)</f>
        <v>100</v>
      </c>
    </row>
    <row r="43" ht="14.25" customHeight="1">
      <c r="B43" s="194" t="s">
        <v>125</v>
      </c>
      <c r="C43" s="5"/>
      <c r="D43" s="5">
        <v>0.03</v>
      </c>
      <c r="E43" s="5"/>
      <c r="F43" s="5"/>
      <c r="G43" s="5"/>
      <c r="H43" s="5"/>
      <c r="I43" s="5"/>
      <c r="J43" s="5">
        <v>0.1</v>
      </c>
      <c r="K43" s="5">
        <v>0.15</v>
      </c>
      <c r="L43" s="5"/>
      <c r="M43" s="5"/>
      <c r="N43" s="150">
        <f>L7</f>
        <v>0</v>
      </c>
    </row>
    <row r="44" ht="14.25" customHeight="1">
      <c r="B44" s="194" t="s">
        <v>126</v>
      </c>
      <c r="C44" s="5">
        <v>0.02</v>
      </c>
      <c r="D44" s="5">
        <v>0.04</v>
      </c>
      <c r="E44" s="5"/>
      <c r="F44" s="5"/>
      <c r="G44" s="5"/>
      <c r="H44" s="5"/>
      <c r="I44" s="5"/>
      <c r="J44" s="5"/>
      <c r="K44" s="5"/>
      <c r="L44" s="5"/>
      <c r="M44" s="5"/>
      <c r="N44" s="150">
        <f>M7</f>
        <v>0</v>
      </c>
    </row>
    <row r="45" ht="14.25" customHeight="1">
      <c r="B45" s="194" t="s">
        <v>127</v>
      </c>
      <c r="C45" s="5">
        <v>0.02</v>
      </c>
      <c r="D45" s="5">
        <v>0.04</v>
      </c>
      <c r="N45" s="150">
        <f>N7</f>
        <v>25</v>
      </c>
    </row>
    <row r="46" ht="14.25" customHeight="1">
      <c r="B46" s="194" t="s">
        <v>128</v>
      </c>
      <c r="C46" s="5">
        <v>0.02</v>
      </c>
      <c r="D46" s="5">
        <v>0.04</v>
      </c>
      <c r="E46" s="5"/>
      <c r="F46" s="5"/>
      <c r="G46" s="5"/>
      <c r="H46" s="5"/>
      <c r="I46" s="5"/>
      <c r="J46" s="5">
        <v>0.06</v>
      </c>
      <c r="K46" s="5"/>
      <c r="L46" s="5"/>
      <c r="M46" s="5"/>
      <c r="N46" s="150">
        <f>O$7</f>
        <v>0</v>
      </c>
    </row>
    <row r="47" ht="14.25" customHeight="1">
      <c r="B47" s="194" t="s">
        <v>129</v>
      </c>
      <c r="C47" s="5">
        <v>0.02</v>
      </c>
      <c r="D47" s="5">
        <v>0.04</v>
      </c>
      <c r="E47" s="5"/>
      <c r="F47" s="5"/>
      <c r="G47" s="5"/>
      <c r="H47" s="5"/>
      <c r="I47" s="5"/>
      <c r="J47" s="5">
        <v>0.06</v>
      </c>
      <c r="K47" s="5">
        <v>0.07</v>
      </c>
      <c r="L47" s="5"/>
      <c r="M47" s="5"/>
      <c r="N47" s="150">
        <f>P$7</f>
        <v>0</v>
      </c>
    </row>
    <row r="48" ht="14.25" customHeight="1">
      <c r="B48" s="194" t="s">
        <v>130</v>
      </c>
      <c r="C48" s="5">
        <v>0.02</v>
      </c>
      <c r="D48" s="5">
        <v>0.04</v>
      </c>
      <c r="E48" s="5"/>
      <c r="F48" s="5"/>
      <c r="G48" s="5"/>
      <c r="H48" s="5"/>
      <c r="I48" s="5"/>
      <c r="J48" s="5">
        <v>0.06</v>
      </c>
      <c r="K48" s="5">
        <v>0.07</v>
      </c>
      <c r="L48" s="5"/>
      <c r="M48" s="5"/>
      <c r="N48" s="150">
        <f>Q$7</f>
        <v>0</v>
      </c>
    </row>
    <row r="49" ht="14.25" customHeight="1">
      <c r="B49" s="152" t="s">
        <v>73</v>
      </c>
      <c r="C49" s="5"/>
      <c r="D49" s="5">
        <v>0.02</v>
      </c>
      <c r="E49" s="5">
        <v>0.1</v>
      </c>
      <c r="F49" s="5">
        <v>0.15</v>
      </c>
      <c r="G49" s="5"/>
      <c r="H49" s="5"/>
      <c r="I49" s="5"/>
      <c r="J49" s="5"/>
      <c r="K49" s="5"/>
      <c r="L49" s="5"/>
      <c r="M49" s="5">
        <v>1.0</v>
      </c>
      <c r="N49" s="150">
        <f>SUM(C7:E7)</f>
        <v>18</v>
      </c>
    </row>
    <row r="50" ht="14.25" customHeight="1">
      <c r="B50" s="40" t="s">
        <v>132</v>
      </c>
      <c r="C50" s="5"/>
      <c r="D50" s="5">
        <v>0.03</v>
      </c>
      <c r="E50" s="5"/>
      <c r="F50" s="5"/>
      <c r="G50" s="5">
        <v>0.35</v>
      </c>
      <c r="H50" s="5"/>
      <c r="I50" s="5"/>
      <c r="J50" s="5"/>
      <c r="K50" s="5"/>
      <c r="L50" s="5"/>
      <c r="M50" s="5"/>
      <c r="N50" s="150">
        <f>R7</f>
        <v>241</v>
      </c>
    </row>
    <row r="51" ht="14.25" customHeight="1">
      <c r="B51" s="145" t="s">
        <v>171</v>
      </c>
      <c r="C51" s="157">
        <f t="shared" ref="C51:M51" si="2">SUMPRODUCT(C42:C50,$N$42:$N$50)</f>
        <v>0.5</v>
      </c>
      <c r="D51" s="157">
        <f t="shared" si="2"/>
        <v>18.59</v>
      </c>
      <c r="E51" s="157">
        <f t="shared" si="2"/>
        <v>1.8</v>
      </c>
      <c r="F51" s="157">
        <f t="shared" si="2"/>
        <v>2.7</v>
      </c>
      <c r="G51" s="157">
        <f t="shared" si="2"/>
        <v>84.35</v>
      </c>
      <c r="H51" s="157">
        <f t="shared" si="2"/>
        <v>0</v>
      </c>
      <c r="I51" s="157">
        <f t="shared" si="2"/>
        <v>0</v>
      </c>
      <c r="J51" s="157">
        <f t="shared" si="2"/>
        <v>0</v>
      </c>
      <c r="K51" s="157">
        <f t="shared" si="2"/>
        <v>0</v>
      </c>
      <c r="L51" s="157">
        <f t="shared" si="2"/>
        <v>10</v>
      </c>
      <c r="M51" s="157">
        <f t="shared" si="2"/>
        <v>18</v>
      </c>
      <c r="N51" s="189"/>
    </row>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4.86"/>
    <col customWidth="1" min="18" max="19" width="8.71"/>
    <col customWidth="1" min="20" max="20" width="10.86"/>
    <col customWidth="1" min="21" max="21" width="12.57"/>
    <col customWidth="1" min="22" max="24" width="8.71"/>
    <col customWidth="1" min="25" max="26" width="15.14"/>
    <col customWidth="1" min="27" max="27" width="8.71"/>
    <col customWidth="1" min="28" max="28" width="11.86"/>
  </cols>
  <sheetData>
    <row r="1" ht="14.25" customHeight="1"/>
    <row r="2" ht="14.25" customHeight="1"/>
    <row r="3" ht="14.25" customHeight="1"/>
    <row r="4" ht="14.25" customHeight="1"/>
    <row r="5" ht="19.5" customHeight="1">
      <c r="C5" s="159" t="s">
        <v>73</v>
      </c>
      <c r="D5" s="18">
        <f>SUM(C7:E7)</f>
        <v>188</v>
      </c>
      <c r="E5" s="18"/>
      <c r="F5" s="19" t="s">
        <v>5</v>
      </c>
      <c r="G5" s="20">
        <f>SUM(F7:K7)</f>
        <v>0</v>
      </c>
      <c r="H5" s="20"/>
      <c r="I5" s="20"/>
      <c r="J5" s="20"/>
      <c r="K5" s="21"/>
      <c r="L5" s="22" t="s">
        <v>6</v>
      </c>
      <c r="M5" s="23"/>
      <c r="N5" s="22" t="s">
        <v>74</v>
      </c>
      <c r="O5" s="23"/>
      <c r="P5" s="23"/>
      <c r="Q5" s="24"/>
      <c r="R5" s="25" t="s">
        <v>75</v>
      </c>
      <c r="S5" s="26" t="s">
        <v>76</v>
      </c>
      <c r="T5" s="27" t="s">
        <v>77</v>
      </c>
      <c r="U5" s="28"/>
      <c r="V5" s="28"/>
      <c r="W5" s="28"/>
      <c r="X5" s="28"/>
      <c r="Y5" s="28"/>
      <c r="Z5" s="29"/>
      <c r="AB5" s="5" t="s">
        <v>78</v>
      </c>
    </row>
    <row r="6" ht="14.25" customHeight="1">
      <c r="A6" s="5" t="s">
        <v>79</v>
      </c>
      <c r="B6" s="31" t="s">
        <v>80</v>
      </c>
      <c r="C6" s="32" t="s">
        <v>81</v>
      </c>
      <c r="D6" s="33" t="s">
        <v>82</v>
      </c>
      <c r="E6" s="33" t="s">
        <v>83</v>
      </c>
      <c r="F6" s="34" t="s">
        <v>15</v>
      </c>
      <c r="G6" s="35" t="s">
        <v>84</v>
      </c>
      <c r="H6" s="35" t="s">
        <v>17</v>
      </c>
      <c r="I6" s="35" t="s">
        <v>18</v>
      </c>
      <c r="J6" s="35" t="s">
        <v>85</v>
      </c>
      <c r="K6" s="36" t="s">
        <v>20</v>
      </c>
      <c r="L6" s="37" t="s">
        <v>86</v>
      </c>
      <c r="M6" s="38" t="s">
        <v>87</v>
      </c>
      <c r="N6" s="37" t="s">
        <v>88</v>
      </c>
      <c r="O6" s="38" t="s">
        <v>89</v>
      </c>
      <c r="P6" s="38" t="s">
        <v>90</v>
      </c>
      <c r="Q6" s="39" t="s">
        <v>83</v>
      </c>
      <c r="R6" s="40"/>
      <c r="S6" s="41"/>
      <c r="T6" s="42" t="s">
        <v>91</v>
      </c>
      <c r="U6" s="43" t="s">
        <v>92</v>
      </c>
      <c r="V6" s="43" t="s">
        <v>93</v>
      </c>
      <c r="W6" s="43" t="s">
        <v>94</v>
      </c>
      <c r="X6" s="43" t="s">
        <v>95</v>
      </c>
      <c r="Y6" s="43" t="s">
        <v>96</v>
      </c>
      <c r="Z6" s="44"/>
    </row>
    <row r="7" ht="14.25" customHeight="1">
      <c r="B7" s="31"/>
      <c r="C7" s="45">
        <f t="shared" ref="C7:Z7" si="1">SUM(C8:C20)</f>
        <v>188</v>
      </c>
      <c r="D7" s="46">
        <f t="shared" si="1"/>
        <v>0</v>
      </c>
      <c r="E7" s="46">
        <f t="shared" si="1"/>
        <v>0</v>
      </c>
      <c r="F7" s="47">
        <f t="shared" si="1"/>
        <v>0</v>
      </c>
      <c r="G7" s="48">
        <f t="shared" si="1"/>
        <v>0</v>
      </c>
      <c r="H7" s="48">
        <f t="shared" si="1"/>
        <v>0</v>
      </c>
      <c r="I7" s="48">
        <f t="shared" si="1"/>
        <v>0</v>
      </c>
      <c r="J7" s="48">
        <f t="shared" si="1"/>
        <v>0</v>
      </c>
      <c r="K7" s="49">
        <f t="shared" si="1"/>
        <v>0</v>
      </c>
      <c r="L7" s="50">
        <f t="shared" si="1"/>
        <v>0</v>
      </c>
      <c r="M7" s="51">
        <f t="shared" si="1"/>
        <v>0</v>
      </c>
      <c r="N7" s="50">
        <f t="shared" si="1"/>
        <v>0</v>
      </c>
      <c r="O7" s="50">
        <f t="shared" si="1"/>
        <v>0</v>
      </c>
      <c r="P7" s="50">
        <f t="shared" si="1"/>
        <v>0</v>
      </c>
      <c r="Q7" s="51">
        <f t="shared" si="1"/>
        <v>0</v>
      </c>
      <c r="R7" s="52">
        <f t="shared" si="1"/>
        <v>91</v>
      </c>
      <c r="S7" s="53">
        <f t="shared" si="1"/>
        <v>19</v>
      </c>
      <c r="T7" s="54">
        <f t="shared" si="1"/>
        <v>25</v>
      </c>
      <c r="U7" s="54">
        <f t="shared" si="1"/>
        <v>0</v>
      </c>
      <c r="V7" s="54">
        <f t="shared" si="1"/>
        <v>38</v>
      </c>
      <c r="W7" s="54">
        <f t="shared" si="1"/>
        <v>15</v>
      </c>
      <c r="X7" s="54">
        <f t="shared" si="1"/>
        <v>0</v>
      </c>
      <c r="Y7" s="54">
        <f t="shared" si="1"/>
        <v>115</v>
      </c>
      <c r="Z7" s="55">
        <f t="shared" si="1"/>
        <v>0</v>
      </c>
    </row>
    <row r="8" ht="14.25" customHeight="1">
      <c r="A8" s="56">
        <v>895.0</v>
      </c>
      <c r="B8" s="57" t="s">
        <v>97</v>
      </c>
      <c r="C8" s="58"/>
      <c r="D8" s="59"/>
      <c r="E8" s="60"/>
      <c r="F8" s="61"/>
      <c r="G8" s="62"/>
      <c r="H8" s="62"/>
      <c r="I8" s="62"/>
      <c r="J8" s="62"/>
      <c r="K8" s="63"/>
      <c r="L8" s="64"/>
      <c r="M8" s="65"/>
      <c r="N8" s="65"/>
      <c r="O8" s="65"/>
      <c r="P8" s="65"/>
      <c r="Q8" s="66"/>
      <c r="R8" s="67">
        <v>15.0</v>
      </c>
      <c r="S8" s="68">
        <v>19.0</v>
      </c>
      <c r="T8" s="69"/>
      <c r="U8" s="70"/>
      <c r="V8" s="70"/>
      <c r="W8" s="71"/>
      <c r="X8" s="71"/>
      <c r="Y8" s="72">
        <v>15.0</v>
      </c>
      <c r="Z8" s="73"/>
      <c r="AB8" s="5"/>
    </row>
    <row r="9" ht="14.25" customHeight="1">
      <c r="A9" s="56">
        <v>901.0</v>
      </c>
      <c r="B9" s="57" t="s">
        <v>97</v>
      </c>
      <c r="C9" s="74"/>
      <c r="D9" s="74"/>
      <c r="E9" s="75"/>
      <c r="F9" s="76"/>
      <c r="G9" s="77"/>
      <c r="H9" s="77"/>
      <c r="I9" s="77"/>
      <c r="J9" s="77"/>
      <c r="K9" s="78"/>
      <c r="L9" s="79"/>
      <c r="M9" s="80"/>
      <c r="N9" s="80"/>
      <c r="O9" s="80"/>
      <c r="P9" s="80"/>
      <c r="Q9" s="81"/>
      <c r="R9" s="82"/>
      <c r="S9" s="83"/>
      <c r="T9" s="84">
        <v>25.0</v>
      </c>
      <c r="U9" s="85"/>
      <c r="V9" s="85"/>
      <c r="W9" s="85">
        <v>15.0</v>
      </c>
      <c r="X9" s="86"/>
      <c r="Y9" s="87">
        <v>100.0</v>
      </c>
      <c r="Z9" s="88"/>
    </row>
    <row r="10" ht="14.25" customHeight="1">
      <c r="A10" s="56">
        <v>902.0</v>
      </c>
      <c r="B10" s="57" t="s">
        <v>98</v>
      </c>
      <c r="C10" s="89"/>
      <c r="D10" s="90"/>
      <c r="E10" s="91"/>
      <c r="F10" s="92"/>
      <c r="G10" s="93"/>
      <c r="H10" s="93"/>
      <c r="I10" s="93"/>
      <c r="J10" s="93"/>
      <c r="K10" s="94"/>
      <c r="L10" s="95"/>
      <c r="M10" s="96"/>
      <c r="N10" s="96"/>
      <c r="O10" s="96"/>
      <c r="P10" s="96"/>
      <c r="Q10" s="97"/>
      <c r="R10" s="98">
        <v>38.0</v>
      </c>
      <c r="S10" s="99"/>
      <c r="T10" s="100"/>
      <c r="U10" s="101"/>
      <c r="V10" s="101">
        <v>38.0</v>
      </c>
      <c r="W10" s="102"/>
      <c r="X10" s="102"/>
      <c r="Y10" s="103"/>
      <c r="Z10" s="104"/>
      <c r="AB10" s="5"/>
    </row>
    <row r="11" ht="14.25" customHeight="1">
      <c r="A11" s="56">
        <v>903.0</v>
      </c>
      <c r="B11" s="57" t="s">
        <v>99</v>
      </c>
      <c r="C11" s="105"/>
      <c r="D11" s="106"/>
      <c r="E11" s="107"/>
      <c r="F11" s="108"/>
      <c r="G11" s="109"/>
      <c r="H11" s="109"/>
      <c r="I11" s="109"/>
      <c r="J11" s="109"/>
      <c r="K11" s="110"/>
      <c r="L11" s="111"/>
      <c r="M11" s="112"/>
      <c r="N11" s="112"/>
      <c r="O11" s="112"/>
      <c r="P11" s="112"/>
      <c r="Q11" s="113"/>
      <c r="R11" s="114">
        <v>8.0</v>
      </c>
      <c r="S11" s="115"/>
      <c r="T11" s="116"/>
      <c r="U11" s="117"/>
      <c r="V11" s="117"/>
      <c r="W11" s="102"/>
      <c r="X11" s="102"/>
      <c r="Y11" s="103"/>
      <c r="Z11" s="104"/>
      <c r="AB11" s="5"/>
    </row>
    <row r="12" ht="14.25" customHeight="1">
      <c r="A12" s="56">
        <v>904.0</v>
      </c>
      <c r="B12" s="57" t="s">
        <v>100</v>
      </c>
      <c r="C12" s="118">
        <v>9.0</v>
      </c>
      <c r="D12" s="74"/>
      <c r="E12" s="75"/>
      <c r="F12" s="76"/>
      <c r="G12" s="77"/>
      <c r="H12" s="77"/>
      <c r="I12" s="77"/>
      <c r="J12" s="77"/>
      <c r="K12" s="78"/>
      <c r="L12" s="79"/>
      <c r="M12" s="80"/>
      <c r="N12" s="80"/>
      <c r="O12" s="80"/>
      <c r="P12" s="80"/>
      <c r="Q12" s="81"/>
      <c r="R12" s="82"/>
      <c r="S12" s="83"/>
      <c r="T12" s="84"/>
      <c r="U12" s="85"/>
      <c r="V12" s="85"/>
      <c r="W12" s="86"/>
      <c r="X12" s="86"/>
      <c r="Y12" s="87"/>
      <c r="Z12" s="88"/>
    </row>
    <row r="13" ht="14.25" customHeight="1">
      <c r="A13" s="56">
        <v>891.0</v>
      </c>
      <c r="B13" s="57" t="s">
        <v>101</v>
      </c>
      <c r="C13" s="105">
        <v>35.0</v>
      </c>
      <c r="D13" s="106"/>
      <c r="E13" s="107"/>
      <c r="F13" s="108"/>
      <c r="G13" s="109"/>
      <c r="H13" s="109"/>
      <c r="I13" s="109"/>
      <c r="J13" s="109"/>
      <c r="K13" s="110"/>
      <c r="L13" s="111"/>
      <c r="M13" s="112"/>
      <c r="N13" s="112"/>
      <c r="O13" s="112"/>
      <c r="P13" s="112"/>
      <c r="Q13" s="113"/>
      <c r="R13" s="114"/>
      <c r="S13" s="115"/>
      <c r="T13" s="116"/>
      <c r="U13" s="117"/>
      <c r="V13" s="117"/>
      <c r="W13" s="102"/>
      <c r="X13" s="102"/>
      <c r="Y13" s="103"/>
      <c r="Z13" s="104"/>
    </row>
    <row r="14" ht="14.25" customHeight="1">
      <c r="A14" s="56">
        <v>891.0</v>
      </c>
      <c r="B14" s="57" t="s">
        <v>101</v>
      </c>
      <c r="C14" s="105">
        <v>10.0</v>
      </c>
      <c r="D14" s="106"/>
      <c r="E14" s="107"/>
      <c r="F14" s="108"/>
      <c r="G14" s="109"/>
      <c r="H14" s="109"/>
      <c r="I14" s="109"/>
      <c r="J14" s="109"/>
      <c r="K14" s="110"/>
      <c r="L14" s="111"/>
      <c r="M14" s="112"/>
      <c r="N14" s="112"/>
      <c r="O14" s="112"/>
      <c r="P14" s="112"/>
      <c r="Q14" s="113"/>
      <c r="R14" s="114"/>
      <c r="S14" s="115"/>
      <c r="T14" s="116"/>
      <c r="U14" s="117"/>
      <c r="V14" s="117"/>
      <c r="W14" s="102"/>
      <c r="X14" s="102"/>
      <c r="Y14" s="103"/>
      <c r="Z14" s="104"/>
    </row>
    <row r="15">
      <c r="A15" s="56">
        <v>891.0</v>
      </c>
      <c r="B15" s="57" t="s">
        <v>101</v>
      </c>
      <c r="C15" s="118">
        <v>50.0</v>
      </c>
      <c r="D15" s="74"/>
      <c r="E15" s="75"/>
      <c r="F15" s="76"/>
      <c r="G15" s="77"/>
      <c r="H15" s="77"/>
      <c r="I15" s="77"/>
      <c r="J15" s="77"/>
      <c r="K15" s="78"/>
      <c r="L15" s="79"/>
      <c r="M15" s="80"/>
      <c r="N15" s="80"/>
      <c r="O15" s="80"/>
      <c r="P15" s="80"/>
      <c r="Q15" s="81"/>
      <c r="R15" s="82"/>
      <c r="S15" s="83"/>
      <c r="T15" s="84"/>
      <c r="U15" s="85"/>
      <c r="V15" s="85"/>
      <c r="W15" s="86"/>
      <c r="X15" s="86"/>
      <c r="Y15" s="87"/>
      <c r="Z15" s="88"/>
    </row>
    <row r="16" ht="14.25" customHeight="1">
      <c r="A16" s="56">
        <v>892.0</v>
      </c>
      <c r="B16" s="57" t="s">
        <v>102</v>
      </c>
      <c r="C16" s="105">
        <v>84.0</v>
      </c>
      <c r="D16" s="106"/>
      <c r="E16" s="107"/>
      <c r="F16" s="108"/>
      <c r="G16" s="109"/>
      <c r="H16" s="109"/>
      <c r="I16" s="109"/>
      <c r="J16" s="109"/>
      <c r="K16" s="110"/>
      <c r="L16" s="111"/>
      <c r="M16" s="112"/>
      <c r="N16" s="112"/>
      <c r="O16" s="112"/>
      <c r="P16" s="112"/>
      <c r="Q16" s="113"/>
      <c r="R16" s="114"/>
      <c r="S16" s="115"/>
      <c r="T16" s="116"/>
      <c r="U16" s="117"/>
      <c r="V16" s="117"/>
      <c r="W16" s="102"/>
      <c r="X16" s="102"/>
      <c r="Y16" s="103"/>
      <c r="Z16" s="104"/>
    </row>
    <row r="17" ht="14.25" customHeight="1">
      <c r="A17" s="56">
        <v>897.0</v>
      </c>
      <c r="B17" s="57" t="s">
        <v>103</v>
      </c>
      <c r="C17" s="118"/>
      <c r="D17" s="74"/>
      <c r="E17" s="75"/>
      <c r="F17" s="76"/>
      <c r="G17" s="77"/>
      <c r="H17" s="77"/>
      <c r="I17" s="77"/>
      <c r="J17" s="77"/>
      <c r="K17" s="78"/>
      <c r="L17" s="79"/>
      <c r="M17" s="80"/>
      <c r="N17" s="80"/>
      <c r="O17" s="80"/>
      <c r="P17" s="80"/>
      <c r="Q17" s="81"/>
      <c r="R17" s="82">
        <v>30.0</v>
      </c>
      <c r="S17" s="83"/>
      <c r="T17" s="84"/>
      <c r="U17" s="85"/>
      <c r="V17" s="85"/>
      <c r="W17" s="86"/>
      <c r="X17" s="86"/>
      <c r="Y17" s="87"/>
      <c r="Z17" s="88"/>
    </row>
    <row r="18" ht="14.25" customHeight="1">
      <c r="A18" s="56"/>
      <c r="B18" s="119"/>
      <c r="C18" s="105"/>
      <c r="D18" s="106"/>
      <c r="E18" s="107"/>
      <c r="F18" s="108"/>
      <c r="G18" s="109"/>
      <c r="H18" s="109"/>
      <c r="I18" s="109"/>
      <c r="J18" s="109"/>
      <c r="K18" s="110"/>
      <c r="L18" s="111"/>
      <c r="M18" s="112"/>
      <c r="N18" s="112"/>
      <c r="O18" s="112"/>
      <c r="P18" s="112"/>
      <c r="Q18" s="113"/>
      <c r="R18" s="114"/>
      <c r="S18" s="115"/>
      <c r="T18" s="116"/>
      <c r="U18" s="117"/>
      <c r="V18" s="117"/>
      <c r="W18" s="102"/>
      <c r="X18" s="102"/>
      <c r="Y18" s="103"/>
      <c r="Z18" s="104"/>
    </row>
    <row r="19" ht="14.25" customHeight="1">
      <c r="A19" s="56"/>
      <c r="B19" s="57"/>
      <c r="C19" s="118"/>
      <c r="D19" s="74"/>
      <c r="E19" s="75"/>
      <c r="F19" s="76"/>
      <c r="G19" s="77"/>
      <c r="H19" s="77"/>
      <c r="I19" s="77"/>
      <c r="J19" s="77"/>
      <c r="K19" s="78"/>
      <c r="L19" s="79"/>
      <c r="M19" s="80"/>
      <c r="N19" s="80"/>
      <c r="O19" s="80"/>
      <c r="P19" s="80"/>
      <c r="Q19" s="81"/>
      <c r="R19" s="82"/>
      <c r="S19" s="83"/>
      <c r="T19" s="84"/>
      <c r="U19" s="85"/>
      <c r="V19" s="85"/>
      <c r="W19" s="86"/>
      <c r="X19" s="86"/>
      <c r="Y19" s="87"/>
      <c r="Z19" s="88"/>
    </row>
    <row r="20" ht="14.25" customHeight="1">
      <c r="A20" s="56"/>
      <c r="B20" s="57"/>
      <c r="C20" s="120"/>
      <c r="D20" s="121"/>
      <c r="E20" s="122"/>
      <c r="F20" s="123"/>
      <c r="G20" s="124"/>
      <c r="H20" s="124"/>
      <c r="I20" s="124"/>
      <c r="J20" s="124"/>
      <c r="K20" s="125"/>
      <c r="L20" s="126"/>
      <c r="M20" s="127"/>
      <c r="N20" s="127"/>
      <c r="O20" s="127"/>
      <c r="P20" s="127"/>
      <c r="Q20" s="128"/>
      <c r="R20" s="129"/>
      <c r="S20" s="130"/>
      <c r="T20" s="131"/>
      <c r="U20" s="132"/>
      <c r="V20" s="132"/>
      <c r="W20" s="133"/>
      <c r="X20" s="133"/>
      <c r="Y20" s="134"/>
      <c r="Z20" s="135"/>
    </row>
    <row r="21" ht="14.25" customHeight="1"/>
    <row r="22" ht="14.25" customHeight="1">
      <c r="E22" s="30" t="s">
        <v>104</v>
      </c>
    </row>
    <row r="23" ht="14.25" customHeight="1">
      <c r="B23" s="160" t="s">
        <v>105</v>
      </c>
      <c r="C23" s="160">
        <f>C58</f>
        <v>0</v>
      </c>
      <c r="D23" s="161" t="s">
        <v>34</v>
      </c>
    </row>
    <row r="24" ht="14.25" customHeight="1">
      <c r="B24" s="160" t="s">
        <v>106</v>
      </c>
      <c r="C24" s="160">
        <f>D58</f>
        <v>5.41</v>
      </c>
      <c r="D24" s="161" t="s">
        <v>34</v>
      </c>
    </row>
    <row r="25" ht="14.25" customHeight="1">
      <c r="B25" s="160" t="s">
        <v>107</v>
      </c>
      <c r="C25" s="160">
        <f>E51*R51</f>
        <v>18.8</v>
      </c>
      <c r="D25" s="161" t="s">
        <v>34</v>
      </c>
      <c r="F25" s="5" t="s">
        <v>34</v>
      </c>
    </row>
    <row r="26" ht="14.25" customHeight="1">
      <c r="B26" s="160" t="s">
        <v>108</v>
      </c>
      <c r="C26" s="160">
        <f>F58</f>
        <v>28.2</v>
      </c>
      <c r="D26" s="161" t="s">
        <v>34</v>
      </c>
      <c r="F26" s="5" t="s">
        <v>34</v>
      </c>
    </row>
    <row r="27" ht="14.25" customHeight="1">
      <c r="B27" s="160" t="s">
        <v>109</v>
      </c>
      <c r="C27" s="160">
        <f>M58</f>
        <v>188</v>
      </c>
      <c r="D27" s="161" t="s">
        <v>110</v>
      </c>
    </row>
    <row r="28" ht="14.25" customHeight="1">
      <c r="B28" s="160" t="s">
        <v>75</v>
      </c>
      <c r="C28" s="160">
        <f>G58</f>
        <v>12.012</v>
      </c>
      <c r="D28" s="161" t="s">
        <v>34</v>
      </c>
      <c r="F28" s="5" t="s">
        <v>34</v>
      </c>
    </row>
    <row r="29" ht="14.25" customHeight="1">
      <c r="B29" s="160" t="s">
        <v>76</v>
      </c>
      <c r="C29" s="160">
        <f>H58</f>
        <v>3.8</v>
      </c>
      <c r="D29" s="161" t="s">
        <v>34</v>
      </c>
    </row>
    <row r="30" ht="14.25" customHeight="1">
      <c r="B30" s="160" t="s">
        <v>111</v>
      </c>
      <c r="C30" s="160">
        <f>J58</f>
        <v>0</v>
      </c>
      <c r="D30" s="161" t="s">
        <v>34</v>
      </c>
    </row>
    <row r="31" ht="14.25" customHeight="1">
      <c r="B31" s="160" t="s">
        <v>112</v>
      </c>
      <c r="C31" s="160">
        <f>K58</f>
        <v>0</v>
      </c>
      <c r="D31" s="161" t="s">
        <v>34</v>
      </c>
    </row>
    <row r="32" ht="14.25" customHeight="1">
      <c r="B32" s="160" t="s">
        <v>113</v>
      </c>
      <c r="C32" s="160">
        <f>I58</f>
        <v>1.14</v>
      </c>
      <c r="D32" s="161" t="s">
        <v>34</v>
      </c>
    </row>
    <row r="33" ht="14.25" customHeight="1"/>
    <row r="34" ht="14.25" customHeight="1">
      <c r="B34" s="160" t="s">
        <v>114</v>
      </c>
      <c r="C34" s="160">
        <f>P58</f>
        <v>1.2</v>
      </c>
      <c r="D34" s="160" t="s">
        <v>34</v>
      </c>
    </row>
    <row r="35" ht="14.25" customHeight="1">
      <c r="B35" s="160" t="s">
        <v>115</v>
      </c>
      <c r="C35" s="160">
        <f>Q58</f>
        <v>1.6</v>
      </c>
      <c r="D35" s="160" t="s">
        <v>34</v>
      </c>
    </row>
    <row r="36" ht="14.25" customHeight="1">
      <c r="B36" s="160" t="s">
        <v>116</v>
      </c>
      <c r="C36" s="160">
        <f>SUM(F7:H7)</f>
        <v>0</v>
      </c>
      <c r="D36" s="161" t="s">
        <v>117</v>
      </c>
    </row>
    <row r="37" ht="14.25" customHeight="1">
      <c r="B37" s="160" t="s">
        <v>118</v>
      </c>
      <c r="C37" s="160">
        <f>SUM(I7:K7)</f>
        <v>0</v>
      </c>
      <c r="D37" s="161" t="s">
        <v>117</v>
      </c>
    </row>
    <row r="38" ht="14.25" customHeight="1"/>
    <row r="39" ht="14.25" customHeight="1"/>
    <row r="40" ht="14.25" customHeight="1"/>
    <row r="41" ht="14.25" customHeight="1"/>
    <row r="42" ht="14.25" customHeight="1"/>
    <row r="43" ht="14.25" customHeight="1">
      <c r="B43" s="145"/>
      <c r="C43" s="146" t="s">
        <v>119</v>
      </c>
      <c r="D43" s="146" t="s">
        <v>106</v>
      </c>
      <c r="E43" s="146" t="s">
        <v>107</v>
      </c>
      <c r="F43" s="146" t="s">
        <v>108</v>
      </c>
      <c r="G43" s="146" t="s">
        <v>75</v>
      </c>
      <c r="H43" s="146" t="s">
        <v>76</v>
      </c>
      <c r="I43" s="146" t="s">
        <v>113</v>
      </c>
      <c r="J43" s="146" t="s">
        <v>111</v>
      </c>
      <c r="K43" s="146" t="s">
        <v>112</v>
      </c>
      <c r="L43" s="146" t="s">
        <v>120</v>
      </c>
      <c r="M43" s="146" t="s">
        <v>121</v>
      </c>
      <c r="N43" s="146" t="s">
        <v>122</v>
      </c>
      <c r="O43" s="146"/>
      <c r="P43" s="146" t="s">
        <v>114</v>
      </c>
      <c r="Q43" s="146" t="s">
        <v>115</v>
      </c>
      <c r="R43" s="147" t="s">
        <v>123</v>
      </c>
    </row>
    <row r="44" ht="14.25" customHeight="1">
      <c r="B44" s="148" t="s">
        <v>124</v>
      </c>
      <c r="C44" s="5"/>
      <c r="D44" s="5">
        <v>0.1</v>
      </c>
      <c r="E44" s="5"/>
      <c r="F44" s="5"/>
      <c r="G44" s="5"/>
      <c r="H44" s="5"/>
      <c r="I44" s="5"/>
      <c r="J44" s="5"/>
      <c r="K44" s="5"/>
      <c r="L44" s="5">
        <v>0.1</v>
      </c>
      <c r="M44" s="5"/>
      <c r="R44" s="150">
        <f>SUM(F7:K7)</f>
        <v>0</v>
      </c>
    </row>
    <row r="45" ht="14.25" customHeight="1">
      <c r="B45" s="151" t="s">
        <v>125</v>
      </c>
      <c r="C45" s="5"/>
      <c r="D45" s="5">
        <v>0.03</v>
      </c>
      <c r="E45" s="5"/>
      <c r="F45" s="5"/>
      <c r="G45" s="5"/>
      <c r="H45" s="5"/>
      <c r="I45" s="5"/>
      <c r="J45" s="5">
        <v>0.1</v>
      </c>
      <c r="K45" s="5">
        <v>0.15</v>
      </c>
      <c r="L45" s="5"/>
      <c r="M45" s="5"/>
      <c r="R45" s="150">
        <f>L7</f>
        <v>0</v>
      </c>
    </row>
    <row r="46" ht="14.25" customHeight="1">
      <c r="B46" s="151" t="s">
        <v>126</v>
      </c>
      <c r="C46" s="5">
        <v>0.02</v>
      </c>
      <c r="D46" s="5">
        <v>0.04</v>
      </c>
      <c r="E46" s="5"/>
      <c r="F46" s="5"/>
      <c r="G46" s="5"/>
      <c r="H46" s="5">
        <v>0.3</v>
      </c>
      <c r="I46" s="5">
        <v>0.06</v>
      </c>
      <c r="J46" s="5"/>
      <c r="K46" s="5"/>
      <c r="L46" s="5"/>
      <c r="M46" s="5"/>
      <c r="R46" s="150">
        <f>M7</f>
        <v>0</v>
      </c>
    </row>
    <row r="47" ht="14.25" customHeight="1">
      <c r="B47" s="151" t="s">
        <v>127</v>
      </c>
      <c r="C47" s="5">
        <v>0.02</v>
      </c>
      <c r="D47" s="5">
        <v>0.04</v>
      </c>
      <c r="R47" s="150">
        <f>N7</f>
        <v>0</v>
      </c>
    </row>
    <row r="48" ht="14.25" customHeight="1">
      <c r="B48" s="151" t="s">
        <v>128</v>
      </c>
      <c r="C48" s="5">
        <v>0.02</v>
      </c>
      <c r="D48" s="5">
        <v>0.04</v>
      </c>
      <c r="E48" s="5"/>
      <c r="F48" s="5"/>
      <c r="G48" s="5"/>
      <c r="H48" s="5"/>
      <c r="I48" s="5"/>
      <c r="J48" s="5">
        <v>0.1</v>
      </c>
      <c r="K48" s="5"/>
      <c r="L48" s="5"/>
      <c r="M48" s="5"/>
      <c r="R48" s="150">
        <f>O$7</f>
        <v>0</v>
      </c>
    </row>
    <row r="49" ht="14.25" customHeight="1">
      <c r="B49" s="151" t="s">
        <v>129</v>
      </c>
      <c r="C49" s="5">
        <v>0.02</v>
      </c>
      <c r="D49" s="5">
        <v>0.04</v>
      </c>
      <c r="E49" s="5"/>
      <c r="F49" s="5"/>
      <c r="G49" s="5"/>
      <c r="H49" s="5"/>
      <c r="I49" s="5"/>
      <c r="J49" s="5">
        <v>0.1</v>
      </c>
      <c r="K49" s="5">
        <v>0.07</v>
      </c>
      <c r="L49" s="5"/>
      <c r="M49" s="5"/>
      <c r="R49" s="150">
        <f>P$7</f>
        <v>0</v>
      </c>
    </row>
    <row r="50" ht="14.25" customHeight="1">
      <c r="B50" s="151" t="s">
        <v>130</v>
      </c>
      <c r="C50" s="5">
        <v>0.02</v>
      </c>
      <c r="D50" s="5">
        <v>0.04</v>
      </c>
      <c r="E50" s="5"/>
      <c r="F50" s="5"/>
      <c r="G50" s="5"/>
      <c r="H50" s="5"/>
      <c r="I50" s="5"/>
      <c r="J50" s="5">
        <v>0.1</v>
      </c>
      <c r="K50" s="5">
        <v>0.07</v>
      </c>
      <c r="L50" s="5"/>
      <c r="M50" s="5"/>
      <c r="R50" s="150">
        <f>Q$7</f>
        <v>0</v>
      </c>
    </row>
    <row r="51" ht="14.25" customHeight="1">
      <c r="B51" s="152" t="s">
        <v>73</v>
      </c>
      <c r="C51" s="5"/>
      <c r="D51" s="5">
        <v>0.02</v>
      </c>
      <c r="E51" s="5">
        <v>0.1</v>
      </c>
      <c r="F51" s="5">
        <v>0.15</v>
      </c>
      <c r="G51" s="5"/>
      <c r="H51" s="5"/>
      <c r="I51" s="5"/>
      <c r="J51" s="5"/>
      <c r="K51" s="5"/>
      <c r="L51" s="5"/>
      <c r="M51" s="5">
        <v>1.0</v>
      </c>
      <c r="R51" s="150">
        <f>SUM(C7:E7)</f>
        <v>188</v>
      </c>
    </row>
    <row r="52" ht="14.25" customHeight="1">
      <c r="B52" s="153" t="s">
        <v>131</v>
      </c>
      <c r="C52" s="5"/>
      <c r="D52" s="5">
        <v>0.015</v>
      </c>
      <c r="E52" s="5"/>
      <c r="F52" s="5"/>
      <c r="G52" s="5"/>
      <c r="H52" s="5">
        <v>0.2</v>
      </c>
      <c r="I52" s="5">
        <v>0.06</v>
      </c>
      <c r="J52" s="5"/>
      <c r="K52" s="5"/>
      <c r="L52" s="5"/>
      <c r="M52" s="5"/>
      <c r="R52" s="150">
        <f>S7</f>
        <v>19</v>
      </c>
    </row>
    <row r="53" ht="14.25" customHeight="1">
      <c r="B53" s="40" t="s">
        <v>132</v>
      </c>
      <c r="C53" s="5"/>
      <c r="D53" s="5">
        <v>0.015</v>
      </c>
      <c r="E53" s="5"/>
      <c r="F53" s="5"/>
      <c r="G53" s="5">
        <v>0.132</v>
      </c>
      <c r="H53" s="5"/>
      <c r="I53" s="5"/>
      <c r="J53" s="5"/>
      <c r="K53" s="5"/>
      <c r="L53" s="5"/>
      <c r="M53" s="5"/>
      <c r="R53" s="150">
        <f>R7</f>
        <v>91</v>
      </c>
    </row>
    <row r="54" ht="14.25" customHeight="1">
      <c r="B54" s="154" t="s">
        <v>133</v>
      </c>
      <c r="C54" s="5"/>
      <c r="D54" s="5"/>
      <c r="E54" s="5"/>
      <c r="F54" s="5"/>
      <c r="G54" s="5"/>
      <c r="H54" s="5"/>
      <c r="I54" s="5"/>
      <c r="J54" s="5"/>
      <c r="K54" s="5">
        <v>0.38</v>
      </c>
      <c r="L54" s="5"/>
      <c r="M54" s="5"/>
      <c r="R54" s="150">
        <f>U7</f>
        <v>0</v>
      </c>
    </row>
    <row r="55" ht="14.25" customHeight="1">
      <c r="B55" s="154" t="s">
        <v>134</v>
      </c>
      <c r="C55" s="5"/>
      <c r="D55" s="5">
        <v>0.045</v>
      </c>
      <c r="E55" s="5"/>
      <c r="F55" s="5"/>
      <c r="G55" s="5"/>
      <c r="H55" s="5"/>
      <c r="I55" s="5"/>
      <c r="J55" s="5">
        <v>0.1</v>
      </c>
      <c r="K55" s="5">
        <v>0.15</v>
      </c>
      <c r="L55" s="5"/>
      <c r="M55" s="5"/>
      <c r="N55" s="5">
        <v>0.1</v>
      </c>
      <c r="R55" s="5">
        <f>U7</f>
        <v>0</v>
      </c>
    </row>
    <row r="56" ht="14.25" customHeight="1">
      <c r="B56" s="154" t="s">
        <v>135</v>
      </c>
      <c r="C56" s="5"/>
      <c r="D56" s="5"/>
      <c r="E56" s="5"/>
      <c r="F56" s="5"/>
      <c r="G56" s="5"/>
      <c r="H56" s="5"/>
      <c r="I56" s="5"/>
      <c r="J56" s="5"/>
      <c r="K56" s="5"/>
      <c r="L56" s="5"/>
      <c r="M56" s="5"/>
      <c r="P56" s="5">
        <f>2.4/30</f>
        <v>0.08</v>
      </c>
      <c r="Q56" s="5">
        <f>3.2/30</f>
        <v>0.1066666667</v>
      </c>
      <c r="R56" s="5">
        <f>W7</f>
        <v>15</v>
      </c>
    </row>
    <row r="57" ht="14.25" customHeight="1">
      <c r="B57" s="154" t="s">
        <v>136</v>
      </c>
      <c r="C57" s="5"/>
      <c r="D57" s="5"/>
      <c r="E57" s="5"/>
      <c r="F57" s="5"/>
      <c r="G57" s="5"/>
      <c r="H57" s="5"/>
      <c r="I57" s="5"/>
      <c r="J57" s="5"/>
      <c r="K57" s="5"/>
      <c r="L57" s="5"/>
      <c r="M57" s="5"/>
      <c r="R57" s="5">
        <f>Z7</f>
        <v>0</v>
      </c>
    </row>
    <row r="58" ht="14.25" customHeight="1">
      <c r="B58" s="155" t="s">
        <v>137</v>
      </c>
      <c r="C58" s="157">
        <f t="shared" ref="C58:Q58" si="2">SUMPRODUCT(C44:C57,$R$44:$R$57)</f>
        <v>0</v>
      </c>
      <c r="D58" s="157">
        <f t="shared" si="2"/>
        <v>5.41</v>
      </c>
      <c r="E58" s="157">
        <f t="shared" si="2"/>
        <v>18.8</v>
      </c>
      <c r="F58" s="157">
        <f t="shared" si="2"/>
        <v>28.2</v>
      </c>
      <c r="G58" s="157">
        <f t="shared" si="2"/>
        <v>12.012</v>
      </c>
      <c r="H58" s="157">
        <f t="shared" si="2"/>
        <v>3.8</v>
      </c>
      <c r="I58" s="157">
        <f t="shared" si="2"/>
        <v>1.14</v>
      </c>
      <c r="J58" s="157">
        <f t="shared" si="2"/>
        <v>0</v>
      </c>
      <c r="K58" s="157">
        <f t="shared" si="2"/>
        <v>0</v>
      </c>
      <c r="L58" s="157">
        <f t="shared" si="2"/>
        <v>0</v>
      </c>
      <c r="M58" s="157">
        <f t="shared" si="2"/>
        <v>188</v>
      </c>
      <c r="N58" s="157">
        <f t="shared" si="2"/>
        <v>0</v>
      </c>
      <c r="O58" s="157">
        <f t="shared" si="2"/>
        <v>0</v>
      </c>
      <c r="P58" s="157">
        <f t="shared" si="2"/>
        <v>1.2</v>
      </c>
      <c r="Q58" s="157">
        <f t="shared" si="2"/>
        <v>1.6</v>
      </c>
      <c r="R58" s="157"/>
    </row>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c r="B72" s="158"/>
    </row>
    <row r="73" ht="14.25" customHeight="1">
      <c r="B73" s="158"/>
    </row>
    <row r="74" ht="14.25" customHeight="1">
      <c r="B74" s="158"/>
    </row>
    <row r="75" ht="14.25" customHeight="1">
      <c r="B75" s="158"/>
    </row>
    <row r="76" ht="14.25" customHeight="1">
      <c r="B76" s="158"/>
    </row>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6" width="8.71"/>
    <col customWidth="1" min="27" max="27" width="11.86"/>
  </cols>
  <sheetData>
    <row r="1" ht="14.25" customHeight="1"/>
    <row r="2" ht="14.25" customHeight="1"/>
    <row r="3" ht="14.25" customHeight="1"/>
    <row r="4" ht="14.25" customHeight="1"/>
    <row r="5" ht="14.25" customHeight="1">
      <c r="C5" s="159" t="s">
        <v>73</v>
      </c>
      <c r="D5" s="18">
        <f>SUM(C7:E7)</f>
        <v>0</v>
      </c>
      <c r="E5" s="18"/>
      <c r="F5" s="19" t="s">
        <v>124</v>
      </c>
      <c r="G5" s="20">
        <f>SUM(F7:K7)</f>
        <v>0</v>
      </c>
      <c r="H5" s="20"/>
      <c r="I5" s="20"/>
      <c r="J5" s="20"/>
      <c r="K5" s="21"/>
      <c r="L5" s="22" t="s">
        <v>6</v>
      </c>
      <c r="M5" s="23"/>
      <c r="N5" s="22" t="s">
        <v>74</v>
      </c>
      <c r="O5" s="23"/>
      <c r="P5" s="23"/>
      <c r="Q5" s="24"/>
      <c r="R5" s="25" t="s">
        <v>75</v>
      </c>
      <c r="S5" s="26" t="s">
        <v>76</v>
      </c>
      <c r="T5" s="27" t="s">
        <v>77</v>
      </c>
      <c r="U5" s="28"/>
      <c r="V5" s="28"/>
      <c r="W5" s="28"/>
      <c r="X5" s="28"/>
      <c r="Y5" s="29"/>
      <c r="AA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40"/>
      <c r="S6" s="41"/>
      <c r="T6" s="170" t="s">
        <v>91</v>
      </c>
      <c r="U6" s="171" t="s">
        <v>138</v>
      </c>
      <c r="V6" s="171" t="s">
        <v>93</v>
      </c>
      <c r="W6" s="171" t="s">
        <v>94</v>
      </c>
      <c r="X6" s="171" t="s">
        <v>139</v>
      </c>
      <c r="Y6" s="172" t="s">
        <v>140</v>
      </c>
    </row>
    <row r="7" ht="14.25" customHeight="1">
      <c r="B7" s="31"/>
      <c r="C7" s="45">
        <f t="shared" ref="C7:V7" si="1">SUM(C8:C20)</f>
        <v>0</v>
      </c>
      <c r="D7" s="46">
        <f t="shared" si="1"/>
        <v>0</v>
      </c>
      <c r="E7" s="46">
        <f t="shared" si="1"/>
        <v>0</v>
      </c>
      <c r="F7" s="47">
        <f t="shared" si="1"/>
        <v>0</v>
      </c>
      <c r="G7" s="48">
        <f t="shared" si="1"/>
        <v>0</v>
      </c>
      <c r="H7" s="48">
        <f t="shared" si="1"/>
        <v>0</v>
      </c>
      <c r="I7" s="48">
        <f t="shared" si="1"/>
        <v>0</v>
      </c>
      <c r="J7" s="48">
        <f t="shared" si="1"/>
        <v>0</v>
      </c>
      <c r="K7" s="49">
        <f t="shared" si="1"/>
        <v>0</v>
      </c>
      <c r="L7" s="50">
        <f t="shared" si="1"/>
        <v>0</v>
      </c>
      <c r="M7" s="51">
        <f t="shared" si="1"/>
        <v>0</v>
      </c>
      <c r="N7" s="50">
        <f t="shared" si="1"/>
        <v>0</v>
      </c>
      <c r="O7" s="50">
        <f t="shared" si="1"/>
        <v>0</v>
      </c>
      <c r="P7" s="50">
        <f t="shared" si="1"/>
        <v>0</v>
      </c>
      <c r="Q7" s="51">
        <f t="shared" si="1"/>
        <v>0</v>
      </c>
      <c r="R7" s="52">
        <f t="shared" si="1"/>
        <v>0</v>
      </c>
      <c r="S7" s="53">
        <f t="shared" si="1"/>
        <v>0</v>
      </c>
      <c r="T7" s="54">
        <f t="shared" si="1"/>
        <v>0</v>
      </c>
      <c r="U7" s="54">
        <f t="shared" si="1"/>
        <v>40</v>
      </c>
      <c r="V7" s="54">
        <f t="shared" si="1"/>
        <v>0</v>
      </c>
      <c r="W7" s="54"/>
      <c r="X7" s="54"/>
      <c r="Y7" s="55"/>
    </row>
    <row r="8" ht="14.25" customHeight="1">
      <c r="A8" s="56">
        <v>782.0</v>
      </c>
      <c r="B8" s="57" t="s">
        <v>141</v>
      </c>
      <c r="C8" s="90"/>
      <c r="D8" s="90"/>
      <c r="E8" s="91"/>
      <c r="F8" s="92"/>
      <c r="G8" s="93"/>
      <c r="H8" s="93"/>
      <c r="I8" s="93"/>
      <c r="J8" s="93"/>
      <c r="K8" s="94"/>
      <c r="L8" s="95"/>
      <c r="M8" s="96"/>
      <c r="N8" s="96"/>
      <c r="O8" s="96"/>
      <c r="P8" s="96"/>
      <c r="Q8" s="97"/>
      <c r="R8" s="98"/>
      <c r="S8" s="99"/>
      <c r="T8" s="100"/>
      <c r="U8" s="101">
        <v>40.0</v>
      </c>
      <c r="V8" s="101"/>
      <c r="W8" s="173"/>
      <c r="X8" s="173"/>
      <c r="Y8" s="174"/>
      <c r="AA8" s="5" t="s">
        <v>142</v>
      </c>
    </row>
    <row r="9" ht="14.25" customHeight="1">
      <c r="A9" s="56"/>
      <c r="B9" s="57"/>
      <c r="C9" s="118"/>
      <c r="D9" s="74"/>
      <c r="E9" s="75"/>
      <c r="F9" s="76"/>
      <c r="G9" s="77"/>
      <c r="H9" s="77"/>
      <c r="I9" s="77"/>
      <c r="J9" s="77"/>
      <c r="K9" s="78"/>
      <c r="L9" s="79"/>
      <c r="M9" s="80"/>
      <c r="N9" s="80"/>
      <c r="O9" s="80"/>
      <c r="P9" s="80"/>
      <c r="Q9" s="81"/>
      <c r="R9" s="82"/>
      <c r="S9" s="83"/>
      <c r="T9" s="84"/>
      <c r="U9" s="85"/>
      <c r="V9" s="85"/>
      <c r="W9" s="86"/>
      <c r="X9" s="86"/>
      <c r="Y9" s="88"/>
    </row>
    <row r="10" ht="14.25" customHeight="1">
      <c r="A10" s="56"/>
      <c r="B10" s="57"/>
      <c r="C10" s="105"/>
      <c r="D10" s="106"/>
      <c r="E10" s="107"/>
      <c r="F10" s="108"/>
      <c r="G10" s="109"/>
      <c r="H10" s="109"/>
      <c r="I10" s="109"/>
      <c r="J10" s="109"/>
      <c r="K10" s="110"/>
      <c r="L10" s="111"/>
      <c r="M10" s="112"/>
      <c r="N10" s="112"/>
      <c r="O10" s="112"/>
      <c r="P10" s="112"/>
      <c r="Q10" s="113"/>
      <c r="R10" s="114"/>
      <c r="S10" s="115"/>
      <c r="T10" s="116"/>
      <c r="U10" s="117"/>
      <c r="V10" s="117"/>
      <c r="W10" s="102"/>
      <c r="X10" s="102"/>
      <c r="Y10" s="104"/>
      <c r="AA10" s="5" t="s">
        <v>143</v>
      </c>
    </row>
    <row r="11" ht="14.25" customHeight="1">
      <c r="A11" s="56"/>
      <c r="B11" s="57"/>
      <c r="C11" s="105"/>
      <c r="D11" s="106"/>
      <c r="E11" s="107"/>
      <c r="F11" s="108"/>
      <c r="G11" s="109"/>
      <c r="H11" s="109"/>
      <c r="I11" s="109"/>
      <c r="J11" s="109"/>
      <c r="K11" s="110"/>
      <c r="L11" s="111"/>
      <c r="M11" s="112"/>
      <c r="N11" s="112"/>
      <c r="O11" s="112"/>
      <c r="P11" s="112"/>
      <c r="Q11" s="113"/>
      <c r="R11" s="114"/>
      <c r="S11" s="115"/>
      <c r="T11" s="116"/>
      <c r="U11" s="117"/>
      <c r="V11" s="117"/>
      <c r="W11" s="102"/>
      <c r="X11" s="102"/>
      <c r="Y11" s="104"/>
      <c r="AA11" s="5"/>
    </row>
    <row r="12" ht="14.25" customHeight="1">
      <c r="A12" s="56"/>
      <c r="B12" s="57"/>
      <c r="C12" s="118"/>
      <c r="D12" s="74"/>
      <c r="E12" s="75"/>
      <c r="F12" s="76"/>
      <c r="G12" s="77"/>
      <c r="H12" s="77"/>
      <c r="I12" s="77"/>
      <c r="J12" s="77"/>
      <c r="K12" s="78"/>
      <c r="L12" s="79"/>
      <c r="M12" s="80"/>
      <c r="N12" s="80"/>
      <c r="O12" s="80"/>
      <c r="P12" s="80"/>
      <c r="Q12" s="81"/>
      <c r="R12" s="82"/>
      <c r="S12" s="83"/>
      <c r="T12" s="84"/>
      <c r="U12" s="85"/>
      <c r="V12" s="85"/>
      <c r="W12" s="86"/>
      <c r="X12" s="86"/>
      <c r="Y12" s="88"/>
    </row>
    <row r="13" ht="14.25" customHeight="1">
      <c r="A13" s="56"/>
      <c r="B13" s="57"/>
      <c r="C13" s="105"/>
      <c r="D13" s="106"/>
      <c r="E13" s="107"/>
      <c r="F13" s="108"/>
      <c r="G13" s="109"/>
      <c r="H13" s="109"/>
      <c r="I13" s="109"/>
      <c r="J13" s="109"/>
      <c r="K13" s="110"/>
      <c r="L13" s="111"/>
      <c r="M13" s="112"/>
      <c r="N13" s="112"/>
      <c r="O13" s="112"/>
      <c r="P13" s="112"/>
      <c r="Q13" s="113"/>
      <c r="R13" s="114"/>
      <c r="S13" s="115"/>
      <c r="T13" s="116"/>
      <c r="U13" s="117"/>
      <c r="V13" s="117"/>
      <c r="W13" s="102"/>
      <c r="X13" s="102"/>
      <c r="Y13" s="104"/>
    </row>
    <row r="14" ht="14.25" customHeight="1">
      <c r="A14" s="56"/>
      <c r="B14" s="57"/>
      <c r="C14" s="105"/>
      <c r="D14" s="106"/>
      <c r="E14" s="107"/>
      <c r="F14" s="108"/>
      <c r="G14" s="109"/>
      <c r="H14" s="109"/>
      <c r="I14" s="109"/>
      <c r="J14" s="109"/>
      <c r="K14" s="110"/>
      <c r="L14" s="111"/>
      <c r="M14" s="112"/>
      <c r="N14" s="112"/>
      <c r="O14" s="112"/>
      <c r="P14" s="112"/>
      <c r="Q14" s="113"/>
      <c r="R14" s="114"/>
      <c r="S14" s="115"/>
      <c r="T14" s="116"/>
      <c r="U14" s="117"/>
      <c r="V14" s="117"/>
      <c r="W14" s="102"/>
      <c r="X14" s="102"/>
      <c r="Y14" s="104"/>
    </row>
    <row r="15" ht="14.25" customHeight="1">
      <c r="A15" s="56"/>
      <c r="B15" s="57"/>
      <c r="C15" s="118"/>
      <c r="D15" s="74"/>
      <c r="E15" s="75"/>
      <c r="F15" s="76"/>
      <c r="G15" s="77"/>
      <c r="H15" s="77"/>
      <c r="I15" s="77"/>
      <c r="J15" s="77"/>
      <c r="K15" s="78"/>
      <c r="L15" s="79"/>
      <c r="M15" s="80"/>
      <c r="N15" s="80"/>
      <c r="O15" s="80"/>
      <c r="P15" s="80"/>
      <c r="Q15" s="81"/>
      <c r="R15" s="82"/>
      <c r="S15" s="83"/>
      <c r="T15" s="84"/>
      <c r="U15" s="85"/>
      <c r="V15" s="85"/>
      <c r="W15" s="86"/>
      <c r="X15" s="86"/>
      <c r="Y15" s="88"/>
    </row>
    <row r="16" ht="14.25" customHeight="1">
      <c r="A16" s="56"/>
      <c r="B16" s="57"/>
      <c r="C16" s="105"/>
      <c r="D16" s="106"/>
      <c r="E16" s="107"/>
      <c r="F16" s="108"/>
      <c r="G16" s="109"/>
      <c r="H16" s="109"/>
      <c r="I16" s="109"/>
      <c r="J16" s="109"/>
      <c r="K16" s="110"/>
      <c r="L16" s="111"/>
      <c r="M16" s="112"/>
      <c r="N16" s="112"/>
      <c r="O16" s="112"/>
      <c r="P16" s="112"/>
      <c r="Q16" s="113"/>
      <c r="R16" s="114"/>
      <c r="S16" s="115"/>
      <c r="T16" s="116"/>
      <c r="U16" s="117"/>
      <c r="V16" s="117"/>
      <c r="W16" s="102"/>
      <c r="X16" s="102"/>
      <c r="Y16" s="104"/>
    </row>
    <row r="17" ht="14.25" customHeight="1">
      <c r="A17" s="56"/>
      <c r="B17" s="57"/>
      <c r="C17" s="118"/>
      <c r="D17" s="74"/>
      <c r="E17" s="75"/>
      <c r="F17" s="76"/>
      <c r="G17" s="77"/>
      <c r="H17" s="77"/>
      <c r="I17" s="77"/>
      <c r="J17" s="77"/>
      <c r="K17" s="78"/>
      <c r="L17" s="79"/>
      <c r="M17" s="80"/>
      <c r="N17" s="80"/>
      <c r="O17" s="80"/>
      <c r="P17" s="80"/>
      <c r="Q17" s="81"/>
      <c r="R17" s="82"/>
      <c r="S17" s="83"/>
      <c r="T17" s="84"/>
      <c r="U17" s="85"/>
      <c r="V17" s="85"/>
      <c r="W17" s="86"/>
      <c r="X17" s="86"/>
      <c r="Y17" s="88"/>
    </row>
    <row r="18" ht="14.25" customHeight="1">
      <c r="A18" s="56"/>
      <c r="B18" s="119"/>
      <c r="C18" s="105"/>
      <c r="D18" s="106"/>
      <c r="E18" s="107"/>
      <c r="F18" s="108"/>
      <c r="G18" s="109"/>
      <c r="H18" s="109"/>
      <c r="I18" s="109"/>
      <c r="J18" s="109"/>
      <c r="K18" s="110"/>
      <c r="L18" s="111"/>
      <c r="M18" s="112"/>
      <c r="N18" s="112"/>
      <c r="O18" s="112"/>
      <c r="P18" s="112"/>
      <c r="Q18" s="113"/>
      <c r="R18" s="114"/>
      <c r="S18" s="115"/>
      <c r="T18" s="116"/>
      <c r="U18" s="117"/>
      <c r="V18" s="117"/>
      <c r="W18" s="102"/>
      <c r="X18" s="102"/>
      <c r="Y18" s="104"/>
    </row>
    <row r="19" ht="14.25" customHeight="1">
      <c r="A19" s="56"/>
      <c r="B19" s="57"/>
      <c r="C19" s="118"/>
      <c r="D19" s="74"/>
      <c r="E19" s="75"/>
      <c r="F19" s="76"/>
      <c r="G19" s="77"/>
      <c r="H19" s="77"/>
      <c r="I19" s="77"/>
      <c r="J19" s="77"/>
      <c r="K19" s="78"/>
      <c r="L19" s="79"/>
      <c r="M19" s="80"/>
      <c r="N19" s="80"/>
      <c r="O19" s="80"/>
      <c r="P19" s="80"/>
      <c r="Q19" s="81"/>
      <c r="R19" s="82"/>
      <c r="S19" s="83"/>
      <c r="T19" s="84"/>
      <c r="U19" s="85"/>
      <c r="V19" s="85"/>
      <c r="W19" s="86"/>
      <c r="X19" s="86"/>
      <c r="Y19" s="88"/>
    </row>
    <row r="20" ht="14.25" customHeight="1">
      <c r="A20" s="56"/>
      <c r="B20" s="57"/>
      <c r="C20" s="120"/>
      <c r="D20" s="121"/>
      <c r="E20" s="122"/>
      <c r="F20" s="123"/>
      <c r="G20" s="124"/>
      <c r="H20" s="124"/>
      <c r="I20" s="124"/>
      <c r="J20" s="124"/>
      <c r="K20" s="125"/>
      <c r="L20" s="126"/>
      <c r="M20" s="127"/>
      <c r="N20" s="127"/>
      <c r="O20" s="127"/>
      <c r="P20" s="127"/>
      <c r="Q20" s="128"/>
      <c r="R20" s="129"/>
      <c r="S20" s="130"/>
      <c r="T20" s="131"/>
      <c r="U20" s="132"/>
      <c r="V20" s="132"/>
      <c r="W20" s="133"/>
      <c r="X20" s="133"/>
      <c r="Y20" s="135"/>
    </row>
    <row r="21" ht="14.25" customHeight="1"/>
    <row r="22" ht="14.25" customHeight="1"/>
    <row r="23" ht="14.25" customHeight="1">
      <c r="E23" s="30" t="s">
        <v>104</v>
      </c>
    </row>
    <row r="24" ht="14.25" customHeight="1">
      <c r="B24" s="160" t="s">
        <v>105</v>
      </c>
      <c r="C24" s="160">
        <f>C55</f>
        <v>0</v>
      </c>
      <c r="D24" s="161" t="s">
        <v>34</v>
      </c>
    </row>
    <row r="25" ht="14.25" customHeight="1">
      <c r="B25" s="160" t="s">
        <v>106</v>
      </c>
      <c r="C25" s="160">
        <f>D55</f>
        <v>0</v>
      </c>
      <c r="D25" s="161" t="s">
        <v>34</v>
      </c>
    </row>
    <row r="26" ht="14.25" customHeight="1">
      <c r="B26" s="160" t="s">
        <v>107</v>
      </c>
      <c r="C26" s="160">
        <f>E51*N51</f>
        <v>0</v>
      </c>
      <c r="D26" s="161" t="s">
        <v>34</v>
      </c>
      <c r="F26" s="5" t="s">
        <v>34</v>
      </c>
    </row>
    <row r="27" ht="14.25" customHeight="1">
      <c r="B27" s="160" t="s">
        <v>108</v>
      </c>
      <c r="C27" s="160">
        <f>F55</f>
        <v>0</v>
      </c>
      <c r="D27" s="161" t="s">
        <v>34</v>
      </c>
      <c r="F27" s="5" t="s">
        <v>34</v>
      </c>
    </row>
    <row r="28" ht="14.25" customHeight="1">
      <c r="B28" s="160" t="s">
        <v>144</v>
      </c>
      <c r="C28" s="160">
        <f>M55</f>
        <v>0</v>
      </c>
      <c r="D28" s="161" t="s">
        <v>110</v>
      </c>
    </row>
    <row r="29" ht="14.25" customHeight="1">
      <c r="B29" s="160" t="s">
        <v>75</v>
      </c>
      <c r="C29" s="160">
        <f>G55</f>
        <v>0</v>
      </c>
      <c r="D29" s="161" t="s">
        <v>34</v>
      </c>
      <c r="F29" s="5" t="s">
        <v>34</v>
      </c>
    </row>
    <row r="30" ht="14.25" customHeight="1">
      <c r="B30" s="160" t="s">
        <v>76</v>
      </c>
      <c r="C30" s="160">
        <f>H55</f>
        <v>0</v>
      </c>
      <c r="D30" s="161" t="s">
        <v>34</v>
      </c>
    </row>
    <row r="31" ht="14.25" customHeight="1">
      <c r="B31" s="160" t="s">
        <v>111</v>
      </c>
      <c r="C31" s="160">
        <f>J55</f>
        <v>0</v>
      </c>
      <c r="D31" s="161" t="s">
        <v>34</v>
      </c>
    </row>
    <row r="32" ht="14.25" customHeight="1">
      <c r="B32" s="160" t="s">
        <v>112</v>
      </c>
      <c r="C32" s="160">
        <f>K55</f>
        <v>15.2</v>
      </c>
      <c r="D32" s="161" t="s">
        <v>34</v>
      </c>
    </row>
    <row r="33" ht="14.25" customHeight="1">
      <c r="B33" s="160" t="s">
        <v>113</v>
      </c>
      <c r="C33" s="160">
        <f>I55</f>
        <v>0</v>
      </c>
      <c r="D33" s="161" t="s">
        <v>34</v>
      </c>
    </row>
    <row r="34" ht="14.25" customHeight="1"/>
    <row r="35" ht="14.25" customHeight="1"/>
    <row r="36" ht="14.25" customHeight="1">
      <c r="B36" s="160" t="s">
        <v>116</v>
      </c>
      <c r="C36" s="160">
        <f>SUM(F7:H7)</f>
        <v>0</v>
      </c>
      <c r="D36" s="161" t="s">
        <v>117</v>
      </c>
    </row>
    <row r="37" ht="14.25" customHeight="1">
      <c r="B37" s="160" t="s">
        <v>118</v>
      </c>
      <c r="C37" s="160">
        <f>SUM(I7:K7)</f>
        <v>0</v>
      </c>
      <c r="D37" s="161" t="s">
        <v>117</v>
      </c>
    </row>
    <row r="38" ht="14.25" customHeight="1"/>
    <row r="39" ht="14.25" customHeight="1"/>
    <row r="40" ht="14.25" customHeight="1"/>
    <row r="41" ht="14.25" customHeight="1"/>
    <row r="42" ht="14.25" customHeight="1"/>
    <row r="43" ht="14.25" customHeight="1">
      <c r="B43" s="145"/>
      <c r="C43" s="146" t="s">
        <v>119</v>
      </c>
      <c r="D43" s="146" t="s">
        <v>106</v>
      </c>
      <c r="E43" s="146" t="s">
        <v>107</v>
      </c>
      <c r="F43" s="146" t="s">
        <v>108</v>
      </c>
      <c r="G43" s="146" t="s">
        <v>75</v>
      </c>
      <c r="H43" s="146" t="s">
        <v>76</v>
      </c>
      <c r="I43" s="146" t="s">
        <v>113</v>
      </c>
      <c r="J43" s="146" t="s">
        <v>111</v>
      </c>
      <c r="K43" s="146" t="s">
        <v>112</v>
      </c>
      <c r="L43" s="146" t="s">
        <v>120</v>
      </c>
      <c r="M43" s="146" t="s">
        <v>121</v>
      </c>
      <c r="N43" s="147" t="s">
        <v>123</v>
      </c>
    </row>
    <row r="44" ht="14.25" customHeight="1">
      <c r="B44" s="148" t="s">
        <v>124</v>
      </c>
      <c r="C44" s="5"/>
      <c r="D44" s="5">
        <v>0.1</v>
      </c>
      <c r="E44" s="5"/>
      <c r="F44" s="5"/>
      <c r="G44" s="5"/>
      <c r="H44" s="5"/>
      <c r="I44" s="5"/>
      <c r="J44" s="5"/>
      <c r="K44" s="5"/>
      <c r="L44" s="5">
        <v>0.1</v>
      </c>
      <c r="M44" s="5"/>
      <c r="N44" s="150">
        <f>SUM(F7:K7)</f>
        <v>0</v>
      </c>
    </row>
    <row r="45" ht="14.25" customHeight="1">
      <c r="B45" s="151" t="s">
        <v>125</v>
      </c>
      <c r="C45" s="5"/>
      <c r="D45" s="5">
        <v>0.03</v>
      </c>
      <c r="E45" s="5"/>
      <c r="F45" s="5"/>
      <c r="G45" s="5"/>
      <c r="H45" s="5"/>
      <c r="I45" s="5"/>
      <c r="J45" s="5">
        <v>0.1</v>
      </c>
      <c r="K45" s="5">
        <v>0.15</v>
      </c>
      <c r="L45" s="5"/>
      <c r="M45" s="5"/>
      <c r="N45" s="150">
        <f>L7</f>
        <v>0</v>
      </c>
    </row>
    <row r="46" ht="14.25" customHeight="1">
      <c r="B46" s="151" t="s">
        <v>126</v>
      </c>
      <c r="C46" s="5">
        <v>0.02</v>
      </c>
      <c r="D46" s="5">
        <v>0.04</v>
      </c>
      <c r="E46" s="5"/>
      <c r="F46" s="5"/>
      <c r="G46" s="5"/>
      <c r="H46" s="5">
        <v>0.3</v>
      </c>
      <c r="I46" s="5">
        <v>0.06</v>
      </c>
      <c r="J46" s="5"/>
      <c r="K46" s="5"/>
      <c r="L46" s="5"/>
      <c r="M46" s="5"/>
      <c r="N46" s="150">
        <f>M7</f>
        <v>0</v>
      </c>
    </row>
    <row r="47" ht="14.25" customHeight="1">
      <c r="B47" s="151" t="s">
        <v>127</v>
      </c>
      <c r="C47" s="5">
        <v>0.02</v>
      </c>
      <c r="D47" s="5">
        <v>0.04</v>
      </c>
      <c r="N47" s="150">
        <f>N7</f>
        <v>0</v>
      </c>
    </row>
    <row r="48" ht="14.25" customHeight="1">
      <c r="B48" s="151" t="s">
        <v>128</v>
      </c>
      <c r="C48" s="5">
        <v>0.02</v>
      </c>
      <c r="D48" s="5">
        <v>0.04</v>
      </c>
      <c r="E48" s="5"/>
      <c r="F48" s="5"/>
      <c r="G48" s="5"/>
      <c r="H48" s="5"/>
      <c r="I48" s="5"/>
      <c r="J48" s="5">
        <v>0.1</v>
      </c>
      <c r="K48" s="5"/>
      <c r="L48" s="5"/>
      <c r="M48" s="5"/>
      <c r="N48" s="150">
        <f>O$7</f>
        <v>0</v>
      </c>
    </row>
    <row r="49" ht="14.25" customHeight="1">
      <c r="B49" s="151" t="s">
        <v>129</v>
      </c>
      <c r="C49" s="5">
        <v>0.02</v>
      </c>
      <c r="D49" s="5">
        <v>0.04</v>
      </c>
      <c r="E49" s="5"/>
      <c r="F49" s="5"/>
      <c r="G49" s="5"/>
      <c r="H49" s="5"/>
      <c r="I49" s="5"/>
      <c r="J49" s="5">
        <v>0.1</v>
      </c>
      <c r="K49" s="5">
        <v>0.07</v>
      </c>
      <c r="L49" s="5"/>
      <c r="M49" s="5"/>
      <c r="N49" s="150">
        <f>P$7</f>
        <v>0</v>
      </c>
    </row>
    <row r="50" ht="14.25" customHeight="1">
      <c r="B50" s="151" t="s">
        <v>130</v>
      </c>
      <c r="C50" s="5">
        <v>0.02</v>
      </c>
      <c r="D50" s="5">
        <v>0.04</v>
      </c>
      <c r="E50" s="5"/>
      <c r="F50" s="5"/>
      <c r="G50" s="5"/>
      <c r="H50" s="5"/>
      <c r="I50" s="5"/>
      <c r="J50" s="5">
        <v>0.1</v>
      </c>
      <c r="K50" s="5">
        <v>0.07</v>
      </c>
      <c r="L50" s="5"/>
      <c r="M50" s="5"/>
      <c r="N50" s="150">
        <f>Q$7</f>
        <v>0</v>
      </c>
    </row>
    <row r="51" ht="14.25" customHeight="1">
      <c r="B51" s="152" t="s">
        <v>73</v>
      </c>
      <c r="C51" s="5"/>
      <c r="D51" s="5">
        <v>0.02</v>
      </c>
      <c r="E51" s="5">
        <v>0.1</v>
      </c>
      <c r="F51" s="5">
        <v>0.15</v>
      </c>
      <c r="G51" s="5"/>
      <c r="H51" s="5"/>
      <c r="I51" s="5"/>
      <c r="J51" s="5"/>
      <c r="K51" s="5"/>
      <c r="L51" s="5"/>
      <c r="M51" s="5">
        <v>1.0</v>
      </c>
      <c r="N51" s="150">
        <f>SUM(C7:E7)</f>
        <v>0</v>
      </c>
    </row>
    <row r="52" ht="14.25" customHeight="1">
      <c r="B52" s="153" t="s">
        <v>131</v>
      </c>
      <c r="C52" s="5"/>
      <c r="D52" s="5">
        <v>0.015</v>
      </c>
      <c r="E52" s="5"/>
      <c r="F52" s="5"/>
      <c r="G52" s="5"/>
      <c r="H52" s="5">
        <v>0.2</v>
      </c>
      <c r="I52" s="5">
        <v>0.06</v>
      </c>
      <c r="J52" s="5"/>
      <c r="K52" s="5"/>
      <c r="L52" s="5"/>
      <c r="M52" s="5"/>
      <c r="N52" s="150">
        <f>S7</f>
        <v>0</v>
      </c>
    </row>
    <row r="53" ht="14.25" customHeight="1">
      <c r="B53" s="40" t="s">
        <v>132</v>
      </c>
      <c r="C53" s="5"/>
      <c r="D53" s="5">
        <v>0.015</v>
      </c>
      <c r="E53" s="5"/>
      <c r="F53" s="5"/>
      <c r="G53" s="5">
        <v>0.132</v>
      </c>
      <c r="H53" s="5"/>
      <c r="I53" s="5"/>
      <c r="J53" s="5"/>
      <c r="K53" s="5"/>
      <c r="L53" s="5"/>
      <c r="M53" s="5"/>
      <c r="N53" s="150">
        <f>R7</f>
        <v>0</v>
      </c>
    </row>
    <row r="54" ht="14.25" customHeight="1">
      <c r="B54" s="154" t="s">
        <v>133</v>
      </c>
      <c r="C54" s="5"/>
      <c r="D54" s="5"/>
      <c r="E54" s="5"/>
      <c r="F54" s="5"/>
      <c r="G54" s="5"/>
      <c r="H54" s="5"/>
      <c r="I54" s="5"/>
      <c r="J54" s="5"/>
      <c r="K54" s="5">
        <v>0.38</v>
      </c>
      <c r="L54" s="5"/>
      <c r="M54" s="5"/>
      <c r="N54" s="150">
        <f>U7</f>
        <v>40</v>
      </c>
    </row>
    <row r="55" ht="14.25" customHeight="1">
      <c r="B55" s="155" t="s">
        <v>137</v>
      </c>
      <c r="C55" s="157">
        <f t="shared" ref="C55:E55" si="2">SUMPRODUCT(C44:C53,$N$44:$N$53)</f>
        <v>0</v>
      </c>
      <c r="D55" s="157">
        <f t="shared" si="2"/>
        <v>0</v>
      </c>
      <c r="E55" s="157">
        <f t="shared" si="2"/>
        <v>0</v>
      </c>
      <c r="F55" s="157">
        <f t="shared" ref="F55:M55" si="3">SUMPRODUCT(F44:F54,$N$44:$N$54)</f>
        <v>0</v>
      </c>
      <c r="G55" s="157">
        <f t="shared" si="3"/>
        <v>0</v>
      </c>
      <c r="H55" s="157">
        <f t="shared" si="3"/>
        <v>0</v>
      </c>
      <c r="I55" s="157">
        <f t="shared" si="3"/>
        <v>0</v>
      </c>
      <c r="J55" s="157">
        <f t="shared" si="3"/>
        <v>0</v>
      </c>
      <c r="K55" s="157">
        <f t="shared" si="3"/>
        <v>15.2</v>
      </c>
      <c r="L55" s="157">
        <f t="shared" si="3"/>
        <v>0</v>
      </c>
      <c r="M55" s="157">
        <f t="shared" si="3"/>
        <v>0</v>
      </c>
      <c r="N55" s="157"/>
    </row>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6" width="8.71"/>
    <col customWidth="1" min="27" max="27" width="11.86"/>
  </cols>
  <sheetData>
    <row r="1" ht="14.25" customHeight="1"/>
    <row r="2" ht="14.25" customHeight="1"/>
    <row r="3" ht="14.25" customHeight="1"/>
    <row r="4" ht="14.25" customHeight="1"/>
    <row r="5" ht="14.25" customHeight="1">
      <c r="C5" s="159" t="s">
        <v>73</v>
      </c>
      <c r="D5" s="18">
        <f>SUM(C7:E7)</f>
        <v>221</v>
      </c>
      <c r="E5" s="18"/>
      <c r="F5" s="19" t="s">
        <v>124</v>
      </c>
      <c r="G5" s="20">
        <f>SUM(F7:K7)</f>
        <v>150</v>
      </c>
      <c r="H5" s="20"/>
      <c r="I5" s="20"/>
      <c r="J5" s="20"/>
      <c r="K5" s="21"/>
      <c r="L5" s="22" t="s">
        <v>6</v>
      </c>
      <c r="M5" s="23"/>
      <c r="N5" s="22" t="s">
        <v>74</v>
      </c>
      <c r="O5" s="23"/>
      <c r="P5" s="23"/>
      <c r="Q5" s="24"/>
      <c r="R5" s="25" t="s">
        <v>75</v>
      </c>
      <c r="S5" s="26" t="s">
        <v>76</v>
      </c>
      <c r="T5" s="27" t="s">
        <v>77</v>
      </c>
      <c r="U5" s="28"/>
      <c r="V5" s="28"/>
      <c r="W5" s="28"/>
      <c r="X5" s="28"/>
      <c r="Y5" s="29"/>
      <c r="AA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40"/>
      <c r="S6" s="41"/>
      <c r="T6" s="170" t="s">
        <v>91</v>
      </c>
      <c r="U6" s="171" t="s">
        <v>138</v>
      </c>
      <c r="V6" s="171" t="s">
        <v>93</v>
      </c>
      <c r="W6" s="171" t="s">
        <v>94</v>
      </c>
      <c r="X6" s="171" t="s">
        <v>139</v>
      </c>
      <c r="Y6" s="172" t="s">
        <v>140</v>
      </c>
    </row>
    <row r="7" ht="14.25" customHeight="1">
      <c r="B7" s="31"/>
      <c r="C7" s="45">
        <f t="shared" ref="C7:V7" si="1">SUM(C8:C21)</f>
        <v>221</v>
      </c>
      <c r="D7" s="46">
        <f t="shared" si="1"/>
        <v>0</v>
      </c>
      <c r="E7" s="46">
        <f t="shared" si="1"/>
        <v>0</v>
      </c>
      <c r="F7" s="47">
        <f t="shared" si="1"/>
        <v>0</v>
      </c>
      <c r="G7" s="48">
        <f t="shared" si="1"/>
        <v>75</v>
      </c>
      <c r="H7" s="48">
        <f t="shared" si="1"/>
        <v>75</v>
      </c>
      <c r="I7" s="48">
        <f t="shared" si="1"/>
        <v>0</v>
      </c>
      <c r="J7" s="48">
        <f t="shared" si="1"/>
        <v>0</v>
      </c>
      <c r="K7" s="49">
        <f t="shared" si="1"/>
        <v>0</v>
      </c>
      <c r="L7" s="50">
        <f t="shared" si="1"/>
        <v>0</v>
      </c>
      <c r="M7" s="51">
        <f t="shared" si="1"/>
        <v>0</v>
      </c>
      <c r="N7" s="50">
        <f t="shared" si="1"/>
        <v>0</v>
      </c>
      <c r="O7" s="50">
        <f t="shared" si="1"/>
        <v>0</v>
      </c>
      <c r="P7" s="50">
        <f t="shared" si="1"/>
        <v>150</v>
      </c>
      <c r="Q7" s="51">
        <f t="shared" si="1"/>
        <v>0</v>
      </c>
      <c r="R7" s="52">
        <f t="shared" si="1"/>
        <v>50</v>
      </c>
      <c r="S7" s="53">
        <f t="shared" si="1"/>
        <v>0</v>
      </c>
      <c r="T7" s="54">
        <f t="shared" si="1"/>
        <v>0</v>
      </c>
      <c r="U7" s="54">
        <f t="shared" si="1"/>
        <v>80</v>
      </c>
      <c r="V7" s="54">
        <f t="shared" si="1"/>
        <v>181</v>
      </c>
      <c r="W7" s="54"/>
      <c r="X7" s="54"/>
      <c r="Y7" s="55"/>
    </row>
    <row r="8" ht="14.25" customHeight="1">
      <c r="A8" s="56">
        <v>851.0</v>
      </c>
      <c r="B8" s="57" t="s">
        <v>145</v>
      </c>
      <c r="C8" s="90">
        <v>106.0</v>
      </c>
      <c r="D8" s="90"/>
      <c r="E8" s="91"/>
      <c r="F8" s="92"/>
      <c r="G8" s="93"/>
      <c r="H8" s="93"/>
      <c r="I8" s="93"/>
      <c r="J8" s="93"/>
      <c r="K8" s="94"/>
      <c r="L8" s="95"/>
      <c r="M8" s="96"/>
      <c r="N8" s="96"/>
      <c r="O8" s="96"/>
      <c r="P8" s="96"/>
      <c r="Q8" s="97"/>
      <c r="R8" s="98"/>
      <c r="S8" s="99"/>
      <c r="T8" s="100"/>
      <c r="U8" s="101"/>
      <c r="V8" s="101">
        <v>106.0</v>
      </c>
      <c r="W8" s="173"/>
      <c r="X8" s="173"/>
      <c r="Y8" s="174"/>
      <c r="AA8" s="5" t="s">
        <v>142</v>
      </c>
    </row>
    <row r="9" ht="14.25" customHeight="1">
      <c r="A9" s="56">
        <v>851.0</v>
      </c>
      <c r="B9" s="57" t="s">
        <v>146</v>
      </c>
      <c r="C9" s="118"/>
      <c r="D9" s="74"/>
      <c r="E9" s="75"/>
      <c r="F9" s="76"/>
      <c r="G9" s="77"/>
      <c r="H9" s="77"/>
      <c r="I9" s="77"/>
      <c r="J9" s="77"/>
      <c r="K9" s="78"/>
      <c r="L9" s="79"/>
      <c r="M9" s="80"/>
      <c r="N9" s="80"/>
      <c r="O9" s="80"/>
      <c r="P9" s="80"/>
      <c r="Q9" s="81"/>
      <c r="R9" s="82"/>
      <c r="S9" s="83"/>
      <c r="T9" s="84"/>
      <c r="U9" s="85">
        <v>80.0</v>
      </c>
      <c r="V9" s="85"/>
      <c r="W9" s="86"/>
      <c r="X9" s="86"/>
      <c r="Y9" s="88"/>
    </row>
    <row r="10" ht="14.25" customHeight="1">
      <c r="A10" s="56">
        <v>856.0</v>
      </c>
      <c r="B10" s="57" t="s">
        <v>147</v>
      </c>
      <c r="C10" s="105"/>
      <c r="D10" s="106"/>
      <c r="E10" s="107"/>
      <c r="F10" s="108"/>
      <c r="G10" s="109">
        <v>75.0</v>
      </c>
      <c r="H10" s="109">
        <v>75.0</v>
      </c>
      <c r="I10" s="109"/>
      <c r="J10" s="109"/>
      <c r="K10" s="110"/>
      <c r="L10" s="111"/>
      <c r="M10" s="112"/>
      <c r="N10" s="112"/>
      <c r="O10" s="112"/>
      <c r="P10" s="112"/>
      <c r="Q10" s="113"/>
      <c r="R10" s="114"/>
      <c r="S10" s="115"/>
      <c r="T10" s="116"/>
      <c r="U10" s="117"/>
      <c r="V10" s="117"/>
      <c r="W10" s="102"/>
      <c r="X10" s="102"/>
      <c r="Y10" s="104"/>
      <c r="AA10" s="5" t="s">
        <v>143</v>
      </c>
    </row>
    <row r="11" ht="14.25" customHeight="1">
      <c r="A11" s="56">
        <v>688.0</v>
      </c>
      <c r="B11" s="57" t="s">
        <v>148</v>
      </c>
      <c r="C11" s="105"/>
      <c r="D11" s="106"/>
      <c r="E11" s="107"/>
      <c r="F11" s="108"/>
      <c r="G11" s="109"/>
      <c r="H11" s="109"/>
      <c r="I11" s="109"/>
      <c r="J11" s="109"/>
      <c r="K11" s="110"/>
      <c r="L11" s="111"/>
      <c r="M11" s="112"/>
      <c r="N11" s="112"/>
      <c r="O11" s="112"/>
      <c r="P11" s="112"/>
      <c r="Q11" s="113"/>
      <c r="R11" s="114">
        <v>20.0</v>
      </c>
      <c r="S11" s="115"/>
      <c r="T11" s="116"/>
      <c r="U11" s="117"/>
      <c r="V11" s="117"/>
      <c r="W11" s="102"/>
      <c r="X11" s="102"/>
      <c r="Y11" s="104"/>
      <c r="AA11" s="5"/>
    </row>
    <row r="12" ht="14.25" customHeight="1">
      <c r="A12" s="56">
        <v>723.0</v>
      </c>
      <c r="B12" s="57" t="s">
        <v>148</v>
      </c>
      <c r="C12" s="105"/>
      <c r="D12" s="106"/>
      <c r="E12" s="107"/>
      <c r="F12" s="108"/>
      <c r="G12" s="109"/>
      <c r="H12" s="109"/>
      <c r="I12" s="109"/>
      <c r="J12" s="109"/>
      <c r="K12" s="110"/>
      <c r="L12" s="111"/>
      <c r="M12" s="112"/>
      <c r="N12" s="112"/>
      <c r="O12" s="112"/>
      <c r="P12" s="112">
        <v>150.0</v>
      </c>
      <c r="Q12" s="113"/>
      <c r="R12" s="114"/>
      <c r="S12" s="115"/>
      <c r="T12" s="116"/>
      <c r="U12" s="117"/>
      <c r="V12" s="117"/>
      <c r="W12" s="102"/>
      <c r="X12" s="102"/>
      <c r="Y12" s="104"/>
      <c r="AA12" s="5"/>
    </row>
    <row r="13" ht="14.25" customHeight="1">
      <c r="A13" s="56">
        <v>862.0</v>
      </c>
      <c r="B13" s="57" t="s">
        <v>149</v>
      </c>
      <c r="C13" s="118">
        <v>75.0</v>
      </c>
      <c r="D13" s="74"/>
      <c r="E13" s="75"/>
      <c r="F13" s="76"/>
      <c r="G13" s="77"/>
      <c r="H13" s="77"/>
      <c r="I13" s="77"/>
      <c r="J13" s="77"/>
      <c r="K13" s="78"/>
      <c r="L13" s="79"/>
      <c r="M13" s="80"/>
      <c r="N13" s="80"/>
      <c r="O13" s="80"/>
      <c r="P13" s="80"/>
      <c r="Q13" s="81"/>
      <c r="R13" s="82"/>
      <c r="S13" s="83"/>
      <c r="T13" s="84"/>
      <c r="U13" s="85"/>
      <c r="V13" s="85">
        <v>75.0</v>
      </c>
      <c r="W13" s="86"/>
      <c r="X13" s="86"/>
      <c r="Y13" s="88"/>
    </row>
    <row r="14" ht="14.25" customHeight="1">
      <c r="A14" s="56">
        <v>845.0</v>
      </c>
      <c r="B14" s="57" t="s">
        <v>150</v>
      </c>
      <c r="C14" s="118"/>
      <c r="D14" s="74"/>
      <c r="E14" s="75"/>
      <c r="F14" s="76"/>
      <c r="G14" s="77"/>
      <c r="H14" s="77"/>
      <c r="I14" s="77"/>
      <c r="J14" s="77"/>
      <c r="K14" s="78"/>
      <c r="L14" s="79"/>
      <c r="M14" s="80"/>
      <c r="N14" s="80"/>
      <c r="O14" s="80"/>
      <c r="P14" s="80"/>
      <c r="Q14" s="81"/>
      <c r="R14" s="82">
        <v>30.0</v>
      </c>
      <c r="S14" s="83"/>
      <c r="T14" s="84"/>
      <c r="U14" s="85"/>
      <c r="V14" s="85"/>
      <c r="W14" s="86"/>
      <c r="X14" s="86"/>
      <c r="Y14" s="88"/>
    </row>
    <row r="15" ht="14.25" customHeight="1">
      <c r="A15" s="56">
        <v>861.0</v>
      </c>
      <c r="B15" s="57" t="s">
        <v>151</v>
      </c>
      <c r="C15" s="105">
        <v>40.0</v>
      </c>
      <c r="D15" s="106"/>
      <c r="E15" s="107"/>
      <c r="F15" s="108"/>
      <c r="G15" s="109"/>
      <c r="H15" s="109"/>
      <c r="I15" s="109"/>
      <c r="J15" s="109"/>
      <c r="K15" s="110"/>
      <c r="L15" s="111"/>
      <c r="M15" s="112"/>
      <c r="N15" s="112"/>
      <c r="O15" s="112"/>
      <c r="P15" s="112"/>
      <c r="Q15" s="113"/>
      <c r="R15" s="114"/>
      <c r="S15" s="115"/>
      <c r="T15" s="116"/>
      <c r="U15" s="117"/>
      <c r="V15" s="117"/>
      <c r="W15" s="102"/>
      <c r="X15" s="102"/>
      <c r="Y15" s="104"/>
    </row>
    <row r="16" ht="14.25" customHeight="1">
      <c r="A16" s="56"/>
      <c r="B16" s="57"/>
      <c r="C16" s="118"/>
      <c r="D16" s="74"/>
      <c r="E16" s="75"/>
      <c r="F16" s="76"/>
      <c r="G16" s="77"/>
      <c r="H16" s="77"/>
      <c r="I16" s="77"/>
      <c r="J16" s="77"/>
      <c r="K16" s="78"/>
      <c r="L16" s="79"/>
      <c r="M16" s="80"/>
      <c r="N16" s="80"/>
      <c r="O16" s="80"/>
      <c r="P16" s="80"/>
      <c r="Q16" s="81"/>
      <c r="R16" s="82"/>
      <c r="S16" s="83"/>
      <c r="T16" s="84"/>
      <c r="U16" s="85"/>
      <c r="V16" s="85"/>
      <c r="W16" s="86"/>
      <c r="X16" s="86"/>
      <c r="Y16" s="88"/>
    </row>
    <row r="17" ht="14.25" customHeight="1">
      <c r="A17" s="56"/>
      <c r="B17" s="57"/>
      <c r="C17" s="105"/>
      <c r="D17" s="106"/>
      <c r="E17" s="107"/>
      <c r="F17" s="108"/>
      <c r="G17" s="109"/>
      <c r="H17" s="109"/>
      <c r="I17" s="109"/>
      <c r="J17" s="109"/>
      <c r="K17" s="110"/>
      <c r="L17" s="111"/>
      <c r="M17" s="112"/>
      <c r="N17" s="112"/>
      <c r="O17" s="112"/>
      <c r="P17" s="112"/>
      <c r="Q17" s="113"/>
      <c r="R17" s="114"/>
      <c r="S17" s="115"/>
      <c r="T17" s="116"/>
      <c r="U17" s="117"/>
      <c r="V17" s="117"/>
      <c r="W17" s="102"/>
      <c r="X17" s="102"/>
      <c r="Y17" s="104"/>
    </row>
    <row r="18" ht="14.25" customHeight="1">
      <c r="A18" s="56"/>
      <c r="B18" s="57"/>
      <c r="C18" s="118"/>
      <c r="D18" s="74"/>
      <c r="E18" s="75"/>
      <c r="F18" s="76"/>
      <c r="G18" s="77"/>
      <c r="H18" s="77"/>
      <c r="I18" s="77"/>
      <c r="J18" s="77"/>
      <c r="K18" s="78"/>
      <c r="L18" s="79"/>
      <c r="M18" s="80"/>
      <c r="N18" s="80"/>
      <c r="O18" s="80"/>
      <c r="P18" s="80"/>
      <c r="Q18" s="81"/>
      <c r="R18" s="82"/>
      <c r="S18" s="83"/>
      <c r="T18" s="84"/>
      <c r="U18" s="85"/>
      <c r="V18" s="85"/>
      <c r="W18" s="86"/>
      <c r="X18" s="86"/>
      <c r="Y18" s="88"/>
    </row>
    <row r="19" ht="14.25" customHeight="1">
      <c r="A19" s="56"/>
      <c r="B19" s="119"/>
      <c r="C19" s="105"/>
      <c r="D19" s="106"/>
      <c r="E19" s="107"/>
      <c r="F19" s="108"/>
      <c r="G19" s="109"/>
      <c r="H19" s="109"/>
      <c r="I19" s="109"/>
      <c r="J19" s="109"/>
      <c r="K19" s="110"/>
      <c r="L19" s="111"/>
      <c r="M19" s="112"/>
      <c r="N19" s="112"/>
      <c r="O19" s="112"/>
      <c r="P19" s="112"/>
      <c r="Q19" s="113"/>
      <c r="R19" s="114"/>
      <c r="S19" s="115"/>
      <c r="T19" s="116"/>
      <c r="U19" s="117"/>
      <c r="V19" s="117"/>
      <c r="W19" s="102"/>
      <c r="X19" s="102"/>
      <c r="Y19" s="104"/>
    </row>
    <row r="20" ht="14.25" customHeight="1">
      <c r="A20" s="56"/>
      <c r="B20" s="57"/>
      <c r="C20" s="118"/>
      <c r="D20" s="74"/>
      <c r="E20" s="75"/>
      <c r="F20" s="76"/>
      <c r="G20" s="77"/>
      <c r="H20" s="77"/>
      <c r="I20" s="77"/>
      <c r="J20" s="77"/>
      <c r="K20" s="78"/>
      <c r="L20" s="79"/>
      <c r="M20" s="80"/>
      <c r="N20" s="80"/>
      <c r="O20" s="80"/>
      <c r="P20" s="80"/>
      <c r="Q20" s="81"/>
      <c r="R20" s="82"/>
      <c r="S20" s="83"/>
      <c r="T20" s="84"/>
      <c r="U20" s="85"/>
      <c r="V20" s="85"/>
      <c r="W20" s="86"/>
      <c r="X20" s="86"/>
      <c r="Y20" s="88"/>
    </row>
    <row r="21" ht="14.25" customHeight="1">
      <c r="A21" s="56"/>
      <c r="B21" s="57"/>
      <c r="C21" s="120"/>
      <c r="D21" s="121"/>
      <c r="E21" s="122"/>
      <c r="F21" s="123"/>
      <c r="G21" s="124"/>
      <c r="H21" s="124"/>
      <c r="I21" s="124"/>
      <c r="J21" s="124"/>
      <c r="K21" s="125"/>
      <c r="L21" s="126"/>
      <c r="M21" s="127"/>
      <c r="N21" s="127"/>
      <c r="O21" s="127"/>
      <c r="P21" s="127"/>
      <c r="Q21" s="128"/>
      <c r="R21" s="129"/>
      <c r="S21" s="130"/>
      <c r="T21" s="131"/>
      <c r="U21" s="132"/>
      <c r="V21" s="132"/>
      <c r="W21" s="133"/>
      <c r="X21" s="133"/>
      <c r="Y21" s="135"/>
    </row>
    <row r="22" ht="14.25" customHeight="1"/>
    <row r="23" ht="14.25" customHeight="1"/>
    <row r="24" ht="14.25" customHeight="1">
      <c r="E24" s="30" t="s">
        <v>104</v>
      </c>
    </row>
    <row r="25" ht="14.25" customHeight="1">
      <c r="B25" s="160" t="s">
        <v>105</v>
      </c>
      <c r="C25" s="160">
        <f>C57</f>
        <v>3</v>
      </c>
      <c r="D25" s="161" t="s">
        <v>34</v>
      </c>
    </row>
    <row r="26" ht="14.25" customHeight="1">
      <c r="B26" s="160" t="s">
        <v>106</v>
      </c>
      <c r="C26" s="160">
        <f>D57</f>
        <v>26.17</v>
      </c>
      <c r="D26" s="161" t="s">
        <v>34</v>
      </c>
    </row>
    <row r="27" ht="14.25" customHeight="1">
      <c r="B27" s="160" t="s">
        <v>107</v>
      </c>
      <c r="C27" s="160">
        <f>E53*N53</f>
        <v>22.1</v>
      </c>
      <c r="D27" s="161" t="s">
        <v>34</v>
      </c>
      <c r="F27" s="5" t="s">
        <v>34</v>
      </c>
    </row>
    <row r="28" ht="14.25" customHeight="1">
      <c r="B28" s="160" t="s">
        <v>108</v>
      </c>
      <c r="C28" s="160">
        <f>F57</f>
        <v>33.15</v>
      </c>
      <c r="D28" s="161" t="s">
        <v>34</v>
      </c>
      <c r="F28" s="5" t="s">
        <v>34</v>
      </c>
    </row>
    <row r="29" ht="14.25" customHeight="1">
      <c r="B29" s="160" t="s">
        <v>144</v>
      </c>
      <c r="C29" s="160">
        <f>M57</f>
        <v>221</v>
      </c>
      <c r="D29" s="161" t="s">
        <v>110</v>
      </c>
    </row>
    <row r="30" ht="14.25" customHeight="1">
      <c r="B30" s="160" t="s">
        <v>75</v>
      </c>
      <c r="C30" s="160">
        <f>G57</f>
        <v>6.6</v>
      </c>
      <c r="D30" s="161" t="s">
        <v>34</v>
      </c>
      <c r="F30" s="5" t="s">
        <v>34</v>
      </c>
    </row>
    <row r="31" ht="14.25" customHeight="1">
      <c r="B31" s="160" t="s">
        <v>76</v>
      </c>
      <c r="C31" s="160">
        <f>H57</f>
        <v>0</v>
      </c>
      <c r="D31" s="161" t="s">
        <v>34</v>
      </c>
    </row>
    <row r="32" ht="14.25" customHeight="1">
      <c r="B32" s="160" t="s">
        <v>111</v>
      </c>
      <c r="C32" s="160">
        <f>J57</f>
        <v>15</v>
      </c>
      <c r="D32" s="161" t="s">
        <v>34</v>
      </c>
    </row>
    <row r="33" ht="14.25" customHeight="1">
      <c r="B33" s="160" t="s">
        <v>112</v>
      </c>
      <c r="C33" s="160">
        <f>K57</f>
        <v>40.9</v>
      </c>
      <c r="D33" s="161" t="s">
        <v>34</v>
      </c>
    </row>
    <row r="34" ht="14.25" customHeight="1">
      <c r="B34" s="160" t="s">
        <v>113</v>
      </c>
      <c r="C34" s="160">
        <f>I57</f>
        <v>0</v>
      </c>
      <c r="D34" s="161" t="s">
        <v>34</v>
      </c>
    </row>
    <row r="35" ht="14.25" customHeight="1">
      <c r="B35" s="160" t="s">
        <v>152</v>
      </c>
      <c r="C35" s="160">
        <f>V7</f>
        <v>181</v>
      </c>
      <c r="D35" s="161" t="s">
        <v>153</v>
      </c>
    </row>
    <row r="36" ht="14.25" customHeight="1"/>
    <row r="37" ht="14.25" customHeight="1"/>
    <row r="38" ht="14.25" customHeight="1">
      <c r="B38" s="160" t="s">
        <v>116</v>
      </c>
      <c r="C38" s="160">
        <f>SUM(F7:H7)</f>
        <v>150</v>
      </c>
      <c r="D38" s="161" t="s">
        <v>117</v>
      </c>
    </row>
    <row r="39" ht="14.25" customHeight="1">
      <c r="B39" s="160" t="s">
        <v>118</v>
      </c>
      <c r="C39" s="160">
        <f>SUM(I7:K7)</f>
        <v>0</v>
      </c>
      <c r="D39" s="161" t="s">
        <v>117</v>
      </c>
    </row>
    <row r="40" ht="14.25" customHeight="1"/>
    <row r="41" ht="14.25" customHeight="1"/>
    <row r="42" ht="14.25" customHeight="1"/>
    <row r="43" ht="14.25" customHeight="1"/>
    <row r="44" ht="14.25" customHeight="1"/>
    <row r="45" ht="14.25" customHeight="1">
      <c r="B45" s="145"/>
      <c r="C45" s="146" t="s">
        <v>119</v>
      </c>
      <c r="D45" s="146" t="s">
        <v>106</v>
      </c>
      <c r="E45" s="146" t="s">
        <v>107</v>
      </c>
      <c r="F45" s="146" t="s">
        <v>108</v>
      </c>
      <c r="G45" s="146" t="s">
        <v>75</v>
      </c>
      <c r="H45" s="146" t="s">
        <v>76</v>
      </c>
      <c r="I45" s="146" t="s">
        <v>113</v>
      </c>
      <c r="J45" s="146" t="s">
        <v>111</v>
      </c>
      <c r="K45" s="146" t="s">
        <v>112</v>
      </c>
      <c r="L45" s="146" t="s">
        <v>120</v>
      </c>
      <c r="M45" s="146" t="s">
        <v>121</v>
      </c>
      <c r="N45" s="147" t="s">
        <v>123</v>
      </c>
    </row>
    <row r="46" ht="14.25" customHeight="1">
      <c r="B46" s="148" t="s">
        <v>124</v>
      </c>
      <c r="C46" s="5"/>
      <c r="D46" s="5">
        <v>0.1</v>
      </c>
      <c r="E46" s="5"/>
      <c r="F46" s="5"/>
      <c r="G46" s="5"/>
      <c r="H46" s="5"/>
      <c r="I46" s="5"/>
      <c r="J46" s="5"/>
      <c r="K46" s="5"/>
      <c r="L46" s="5">
        <v>0.1</v>
      </c>
      <c r="M46" s="5"/>
      <c r="N46" s="150">
        <f>SUM(F7:K7)</f>
        <v>150</v>
      </c>
    </row>
    <row r="47" ht="14.25" customHeight="1">
      <c r="B47" s="151" t="s">
        <v>125</v>
      </c>
      <c r="C47" s="5"/>
      <c r="D47" s="5">
        <v>0.03</v>
      </c>
      <c r="E47" s="5"/>
      <c r="F47" s="5"/>
      <c r="G47" s="5"/>
      <c r="H47" s="5"/>
      <c r="I47" s="5"/>
      <c r="J47" s="5">
        <v>0.1</v>
      </c>
      <c r="K47" s="5">
        <v>0.15</v>
      </c>
      <c r="L47" s="5"/>
      <c r="M47" s="5"/>
      <c r="N47" s="150">
        <f>L7</f>
        <v>0</v>
      </c>
    </row>
    <row r="48" ht="14.25" customHeight="1">
      <c r="B48" s="151" t="s">
        <v>126</v>
      </c>
      <c r="C48" s="5">
        <v>0.02</v>
      </c>
      <c r="D48" s="5">
        <v>0.04</v>
      </c>
      <c r="E48" s="5"/>
      <c r="F48" s="5"/>
      <c r="G48" s="5"/>
      <c r="H48" s="5">
        <v>0.3</v>
      </c>
      <c r="I48" s="5">
        <v>0.06</v>
      </c>
      <c r="J48" s="5"/>
      <c r="K48" s="5"/>
      <c r="L48" s="5"/>
      <c r="M48" s="5"/>
      <c r="N48" s="150">
        <f>M7</f>
        <v>0</v>
      </c>
    </row>
    <row r="49" ht="14.25" customHeight="1">
      <c r="B49" s="151" t="s">
        <v>127</v>
      </c>
      <c r="C49" s="5">
        <v>0.02</v>
      </c>
      <c r="D49" s="5">
        <v>0.04</v>
      </c>
      <c r="N49" s="150">
        <f>N7</f>
        <v>0</v>
      </c>
    </row>
    <row r="50" ht="14.25" customHeight="1">
      <c r="B50" s="151" t="s">
        <v>128</v>
      </c>
      <c r="C50" s="5">
        <v>0.02</v>
      </c>
      <c r="D50" s="5">
        <v>0.04</v>
      </c>
      <c r="E50" s="5"/>
      <c r="F50" s="5"/>
      <c r="G50" s="5"/>
      <c r="H50" s="5"/>
      <c r="I50" s="5"/>
      <c r="J50" s="5">
        <v>0.1</v>
      </c>
      <c r="K50" s="5"/>
      <c r="L50" s="5"/>
      <c r="M50" s="5"/>
      <c r="N50" s="150">
        <f>O$7</f>
        <v>0</v>
      </c>
    </row>
    <row r="51" ht="14.25" customHeight="1">
      <c r="B51" s="151" t="s">
        <v>129</v>
      </c>
      <c r="C51" s="5">
        <v>0.02</v>
      </c>
      <c r="D51" s="5">
        <v>0.04</v>
      </c>
      <c r="E51" s="5"/>
      <c r="F51" s="5"/>
      <c r="G51" s="5"/>
      <c r="H51" s="5"/>
      <c r="I51" s="5"/>
      <c r="J51" s="5">
        <v>0.1</v>
      </c>
      <c r="K51" s="5">
        <v>0.07</v>
      </c>
      <c r="L51" s="5"/>
      <c r="M51" s="5"/>
      <c r="N51" s="150">
        <f>P$7</f>
        <v>150</v>
      </c>
    </row>
    <row r="52" ht="14.25" customHeight="1">
      <c r="B52" s="151" t="s">
        <v>130</v>
      </c>
      <c r="C52" s="5">
        <v>0.02</v>
      </c>
      <c r="D52" s="5">
        <v>0.04</v>
      </c>
      <c r="E52" s="5"/>
      <c r="F52" s="5"/>
      <c r="G52" s="5"/>
      <c r="H52" s="5"/>
      <c r="I52" s="5"/>
      <c r="J52" s="5">
        <v>0.1</v>
      </c>
      <c r="K52" s="5">
        <v>0.07</v>
      </c>
      <c r="L52" s="5"/>
      <c r="M52" s="5"/>
      <c r="N52" s="150">
        <f>Q$7</f>
        <v>0</v>
      </c>
    </row>
    <row r="53" ht="14.25" customHeight="1">
      <c r="B53" s="152" t="s">
        <v>73</v>
      </c>
      <c r="C53" s="5"/>
      <c r="D53" s="5">
        <v>0.02</v>
      </c>
      <c r="E53" s="5">
        <v>0.1</v>
      </c>
      <c r="F53" s="5">
        <v>0.15</v>
      </c>
      <c r="G53" s="5"/>
      <c r="H53" s="5"/>
      <c r="I53" s="5"/>
      <c r="J53" s="5"/>
      <c r="K53" s="5"/>
      <c r="L53" s="5"/>
      <c r="M53" s="5">
        <v>1.0</v>
      </c>
      <c r="N53" s="150">
        <f>SUM(C7:E7)</f>
        <v>221</v>
      </c>
    </row>
    <row r="54" ht="14.25" customHeight="1">
      <c r="B54" s="153" t="s">
        <v>131</v>
      </c>
      <c r="C54" s="5"/>
      <c r="D54" s="5">
        <v>0.015</v>
      </c>
      <c r="E54" s="5"/>
      <c r="F54" s="5"/>
      <c r="G54" s="5"/>
      <c r="H54" s="5">
        <v>0.2</v>
      </c>
      <c r="I54" s="5">
        <v>0.06</v>
      </c>
      <c r="J54" s="5"/>
      <c r="K54" s="5"/>
      <c r="L54" s="5"/>
      <c r="M54" s="5"/>
      <c r="N54" s="150">
        <f>S7</f>
        <v>0</v>
      </c>
    </row>
    <row r="55" ht="14.25" customHeight="1">
      <c r="B55" s="40" t="s">
        <v>132</v>
      </c>
      <c r="C55" s="5"/>
      <c r="D55" s="5">
        <v>0.015</v>
      </c>
      <c r="E55" s="5"/>
      <c r="F55" s="5"/>
      <c r="G55" s="5">
        <v>0.132</v>
      </c>
      <c r="H55" s="5"/>
      <c r="I55" s="5"/>
      <c r="J55" s="5"/>
      <c r="K55" s="5"/>
      <c r="L55" s="5"/>
      <c r="M55" s="5"/>
      <c r="N55" s="150">
        <f>R7</f>
        <v>50</v>
      </c>
    </row>
    <row r="56" ht="14.25" customHeight="1">
      <c r="B56" s="154" t="s">
        <v>133</v>
      </c>
      <c r="C56" s="5"/>
      <c r="D56" s="5"/>
      <c r="E56" s="5"/>
      <c r="F56" s="5"/>
      <c r="G56" s="5"/>
      <c r="H56" s="5"/>
      <c r="I56" s="5"/>
      <c r="J56" s="5"/>
      <c r="K56" s="5">
        <v>0.38</v>
      </c>
      <c r="L56" s="5"/>
      <c r="M56" s="5"/>
      <c r="N56" s="150">
        <f>U7</f>
        <v>80</v>
      </c>
    </row>
    <row r="57" ht="14.25" customHeight="1">
      <c r="B57" s="155" t="s">
        <v>137</v>
      </c>
      <c r="C57" s="157">
        <f t="shared" ref="C57:E57" si="2">SUMPRODUCT(C46:C55,$N$46:$N$55)</f>
        <v>3</v>
      </c>
      <c r="D57" s="157">
        <f t="shared" si="2"/>
        <v>26.17</v>
      </c>
      <c r="E57" s="157">
        <f t="shared" si="2"/>
        <v>22.1</v>
      </c>
      <c r="F57" s="157">
        <f t="shared" ref="F57:M57" si="3">SUMPRODUCT(F46:F56,$N$46:$N$56)</f>
        <v>33.15</v>
      </c>
      <c r="G57" s="157">
        <f t="shared" si="3"/>
        <v>6.6</v>
      </c>
      <c r="H57" s="157">
        <f t="shared" si="3"/>
        <v>0</v>
      </c>
      <c r="I57" s="157">
        <f t="shared" si="3"/>
        <v>0</v>
      </c>
      <c r="J57" s="157">
        <f t="shared" si="3"/>
        <v>15</v>
      </c>
      <c r="K57" s="157">
        <f t="shared" si="3"/>
        <v>40.9</v>
      </c>
      <c r="L57" s="157">
        <f t="shared" si="3"/>
        <v>15</v>
      </c>
      <c r="M57" s="157">
        <f t="shared" si="3"/>
        <v>221</v>
      </c>
      <c r="N57" s="157"/>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6" width="8.71"/>
    <col customWidth="1" min="27" max="27" width="11.86"/>
  </cols>
  <sheetData>
    <row r="1" ht="14.25" customHeight="1"/>
    <row r="2" ht="14.25" customHeight="1"/>
    <row r="3" ht="14.25" customHeight="1"/>
    <row r="4" ht="14.25" customHeight="1"/>
    <row r="5" ht="14.25" customHeight="1">
      <c r="C5" s="159" t="s">
        <v>73</v>
      </c>
      <c r="D5" s="18">
        <f>SUM(C7:E7)</f>
        <v>237</v>
      </c>
      <c r="E5" s="18"/>
      <c r="F5" s="19" t="s">
        <v>124</v>
      </c>
      <c r="G5" s="20">
        <f>SUM(F7:K7)</f>
        <v>0</v>
      </c>
      <c r="H5" s="20"/>
      <c r="I5" s="20"/>
      <c r="J5" s="20"/>
      <c r="K5" s="21"/>
      <c r="L5" s="22" t="s">
        <v>6</v>
      </c>
      <c r="M5" s="23"/>
      <c r="N5" s="22" t="s">
        <v>74</v>
      </c>
      <c r="O5" s="23"/>
      <c r="P5" s="23"/>
      <c r="Q5" s="24"/>
      <c r="R5" s="25" t="s">
        <v>75</v>
      </c>
      <c r="S5" s="26" t="s">
        <v>76</v>
      </c>
      <c r="T5" s="27" t="s">
        <v>77</v>
      </c>
      <c r="U5" s="28"/>
      <c r="V5" s="28"/>
      <c r="W5" s="28"/>
      <c r="X5" s="28"/>
      <c r="Y5" s="29"/>
      <c r="AA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40"/>
      <c r="S6" s="41"/>
      <c r="T6" s="170" t="s">
        <v>91</v>
      </c>
      <c r="U6" s="171" t="s">
        <v>138</v>
      </c>
      <c r="V6" s="171" t="s">
        <v>93</v>
      </c>
      <c r="W6" s="171" t="s">
        <v>94</v>
      </c>
      <c r="X6" s="171" t="s">
        <v>139</v>
      </c>
      <c r="Y6" s="172" t="s">
        <v>140</v>
      </c>
    </row>
    <row r="7" ht="14.25" customHeight="1">
      <c r="B7" s="31"/>
      <c r="C7" s="32">
        <f t="shared" ref="C7:W7" si="1">SUM(C8:C20)</f>
        <v>237</v>
      </c>
      <c r="D7" s="33">
        <f t="shared" si="1"/>
        <v>0</v>
      </c>
      <c r="E7" s="33">
        <f t="shared" si="1"/>
        <v>0</v>
      </c>
      <c r="F7" s="34">
        <f t="shared" si="1"/>
        <v>0</v>
      </c>
      <c r="G7" s="35">
        <f t="shared" si="1"/>
        <v>0</v>
      </c>
      <c r="H7" s="35">
        <f t="shared" si="1"/>
        <v>0</v>
      </c>
      <c r="I7" s="35">
        <f t="shared" si="1"/>
        <v>0</v>
      </c>
      <c r="J7" s="35">
        <f t="shared" si="1"/>
        <v>0</v>
      </c>
      <c r="K7" s="36">
        <f t="shared" si="1"/>
        <v>0</v>
      </c>
      <c r="L7" s="37">
        <f t="shared" si="1"/>
        <v>0</v>
      </c>
      <c r="M7" s="38">
        <f t="shared" si="1"/>
        <v>79</v>
      </c>
      <c r="N7" s="37">
        <f t="shared" si="1"/>
        <v>0</v>
      </c>
      <c r="O7" s="37">
        <f t="shared" si="1"/>
        <v>400</v>
      </c>
      <c r="P7" s="37">
        <f t="shared" si="1"/>
        <v>0</v>
      </c>
      <c r="Q7" s="38">
        <f t="shared" si="1"/>
        <v>0</v>
      </c>
      <c r="R7" s="52">
        <f t="shared" si="1"/>
        <v>1300</v>
      </c>
      <c r="S7" s="53">
        <f t="shared" si="1"/>
        <v>1320</v>
      </c>
      <c r="T7" s="43">
        <f t="shared" si="1"/>
        <v>0</v>
      </c>
      <c r="U7" s="43">
        <f t="shared" si="1"/>
        <v>0</v>
      </c>
      <c r="V7" s="43">
        <f t="shared" si="1"/>
        <v>0</v>
      </c>
      <c r="W7" s="43">
        <f t="shared" si="1"/>
        <v>600</v>
      </c>
      <c r="X7" s="43"/>
      <c r="Y7" s="44"/>
    </row>
    <row r="8" ht="14.25" customHeight="1">
      <c r="A8" s="56">
        <v>828.0</v>
      </c>
      <c r="B8" s="57" t="s">
        <v>154</v>
      </c>
      <c r="C8" s="175">
        <v>20.0</v>
      </c>
      <c r="D8" s="176"/>
      <c r="E8" s="177"/>
      <c r="F8" s="178"/>
      <c r="G8" s="179"/>
      <c r="H8" s="179"/>
      <c r="I8" s="179"/>
      <c r="J8" s="179"/>
      <c r="K8" s="180"/>
      <c r="L8" s="181"/>
      <c r="M8" s="182"/>
      <c r="N8" s="182"/>
      <c r="O8" s="182"/>
      <c r="P8" s="182"/>
      <c r="Q8" s="183"/>
      <c r="R8" s="184"/>
      <c r="S8" s="185"/>
      <c r="T8" s="186"/>
      <c r="U8" s="187"/>
      <c r="V8" s="187"/>
      <c r="W8" s="173"/>
      <c r="X8" s="173"/>
      <c r="Y8" s="174"/>
      <c r="AA8" s="5" t="s">
        <v>142</v>
      </c>
    </row>
    <row r="9" ht="14.25" customHeight="1">
      <c r="A9" s="56">
        <v>846.0</v>
      </c>
      <c r="B9" s="57" t="s">
        <v>155</v>
      </c>
      <c r="C9" s="118"/>
      <c r="D9" s="74"/>
      <c r="E9" s="75"/>
      <c r="F9" s="76"/>
      <c r="G9" s="77"/>
      <c r="H9" s="77"/>
      <c r="I9" s="77"/>
      <c r="J9" s="77"/>
      <c r="K9" s="78"/>
      <c r="L9" s="79"/>
      <c r="M9" s="80"/>
      <c r="N9" s="80"/>
      <c r="O9" s="80"/>
      <c r="P9" s="80"/>
      <c r="Q9" s="81"/>
      <c r="R9" s="82"/>
      <c r="S9" s="83"/>
      <c r="T9" s="84"/>
      <c r="U9" s="85"/>
      <c r="V9" s="85"/>
      <c r="W9" s="86">
        <v>600.0</v>
      </c>
      <c r="X9" s="86"/>
      <c r="Y9" s="88"/>
    </row>
    <row r="10" ht="14.25" customHeight="1">
      <c r="A10" s="56">
        <v>848.0</v>
      </c>
      <c r="B10" s="57" t="s">
        <v>156</v>
      </c>
      <c r="C10" s="105">
        <v>20.0</v>
      </c>
      <c r="D10" s="106"/>
      <c r="E10" s="107"/>
      <c r="F10" s="108"/>
      <c r="G10" s="109"/>
      <c r="H10" s="109"/>
      <c r="I10" s="109"/>
      <c r="J10" s="109"/>
      <c r="K10" s="110"/>
      <c r="L10" s="111"/>
      <c r="M10" s="112"/>
      <c r="N10" s="112"/>
      <c r="O10" s="112"/>
      <c r="P10" s="112"/>
      <c r="Q10" s="113"/>
      <c r="R10" s="114"/>
      <c r="S10" s="115"/>
      <c r="T10" s="116"/>
      <c r="U10" s="117"/>
      <c r="V10" s="117"/>
      <c r="W10" s="102"/>
      <c r="X10" s="102"/>
      <c r="Y10" s="104"/>
      <c r="AA10" s="5" t="s">
        <v>143</v>
      </c>
    </row>
    <row r="11" ht="14.25" customHeight="1">
      <c r="A11" s="56">
        <v>807.0</v>
      </c>
      <c r="B11" s="57" t="s">
        <v>157</v>
      </c>
      <c r="C11" s="105"/>
      <c r="D11" s="106"/>
      <c r="E11" s="107"/>
      <c r="F11" s="108"/>
      <c r="G11" s="109"/>
      <c r="H11" s="109"/>
      <c r="I11" s="109"/>
      <c r="J11" s="109"/>
      <c r="K11" s="110"/>
      <c r="L11" s="111"/>
      <c r="M11" s="112"/>
      <c r="N11" s="112"/>
      <c r="O11" s="112"/>
      <c r="P11" s="112"/>
      <c r="Q11" s="113"/>
      <c r="R11" s="114">
        <v>450.0</v>
      </c>
      <c r="S11" s="115">
        <v>450.0</v>
      </c>
      <c r="T11" s="116"/>
      <c r="U11" s="117"/>
      <c r="V11" s="117"/>
      <c r="W11" s="102"/>
      <c r="X11" s="102"/>
      <c r="Y11" s="104"/>
      <c r="AA11" s="5"/>
    </row>
    <row r="12" ht="14.25" customHeight="1">
      <c r="A12" s="56">
        <v>841.0</v>
      </c>
      <c r="B12" s="57" t="s">
        <v>158</v>
      </c>
      <c r="C12" s="118"/>
      <c r="D12" s="74"/>
      <c r="E12" s="75"/>
      <c r="F12" s="76"/>
      <c r="G12" s="77"/>
      <c r="H12" s="77"/>
      <c r="I12" s="77"/>
      <c r="J12" s="77"/>
      <c r="K12" s="78"/>
      <c r="L12" s="79"/>
      <c r="M12" s="80"/>
      <c r="N12" s="80"/>
      <c r="O12" s="80">
        <v>400.0</v>
      </c>
      <c r="P12" s="80"/>
      <c r="Q12" s="81"/>
      <c r="R12" s="82"/>
      <c r="S12" s="83"/>
      <c r="T12" s="84"/>
      <c r="U12" s="85"/>
      <c r="V12" s="85"/>
      <c r="W12" s="86"/>
      <c r="X12" s="86"/>
      <c r="Y12" s="88"/>
    </row>
    <row r="13" ht="14.25" customHeight="1">
      <c r="A13" s="56">
        <v>849.0</v>
      </c>
      <c r="B13" s="57" t="s">
        <v>159</v>
      </c>
      <c r="C13" s="105">
        <v>110.0</v>
      </c>
      <c r="D13" s="106"/>
      <c r="E13" s="107"/>
      <c r="F13" s="108"/>
      <c r="G13" s="109"/>
      <c r="H13" s="109"/>
      <c r="I13" s="109"/>
      <c r="J13" s="109"/>
      <c r="K13" s="110"/>
      <c r="L13" s="111"/>
      <c r="M13" s="112"/>
      <c r="N13" s="112"/>
      <c r="O13" s="112"/>
      <c r="P13" s="112"/>
      <c r="Q13" s="113"/>
      <c r="R13" s="114"/>
      <c r="S13" s="115"/>
      <c r="T13" s="116"/>
      <c r="U13" s="117"/>
      <c r="V13" s="117"/>
      <c r="W13" s="102"/>
      <c r="X13" s="102"/>
      <c r="Y13" s="104"/>
    </row>
    <row r="14" ht="14.25" customHeight="1">
      <c r="A14" s="56">
        <v>808.0</v>
      </c>
      <c r="B14" s="57" t="s">
        <v>160</v>
      </c>
      <c r="C14" s="105"/>
      <c r="D14" s="106"/>
      <c r="E14" s="107"/>
      <c r="F14" s="108"/>
      <c r="G14" s="109"/>
      <c r="H14" s="109"/>
      <c r="I14" s="109"/>
      <c r="J14" s="109"/>
      <c r="K14" s="110"/>
      <c r="L14" s="111"/>
      <c r="M14" s="112"/>
      <c r="N14" s="112"/>
      <c r="O14" s="112"/>
      <c r="P14" s="112"/>
      <c r="Q14" s="113"/>
      <c r="R14" s="114">
        <v>450.0</v>
      </c>
      <c r="S14" s="115">
        <v>450.0</v>
      </c>
      <c r="T14" s="116"/>
      <c r="U14" s="117"/>
      <c r="V14" s="117"/>
      <c r="W14" s="102"/>
      <c r="X14" s="102"/>
      <c r="Y14" s="104"/>
    </row>
    <row r="15" ht="14.25" customHeight="1">
      <c r="A15" s="56">
        <v>809.0</v>
      </c>
      <c r="B15" s="57" t="s">
        <v>161</v>
      </c>
      <c r="C15" s="118"/>
      <c r="D15" s="74"/>
      <c r="E15" s="75"/>
      <c r="F15" s="76"/>
      <c r="G15" s="77"/>
      <c r="H15" s="77"/>
      <c r="I15" s="77"/>
      <c r="J15" s="77"/>
      <c r="K15" s="78"/>
      <c r="L15" s="79"/>
      <c r="M15" s="80"/>
      <c r="N15" s="80"/>
      <c r="O15" s="80"/>
      <c r="P15" s="80"/>
      <c r="Q15" s="81"/>
      <c r="R15" s="82">
        <v>400.0</v>
      </c>
      <c r="S15" s="83">
        <v>400.0</v>
      </c>
      <c r="T15" s="84"/>
      <c r="U15" s="85"/>
      <c r="V15" s="85"/>
      <c r="W15" s="86"/>
      <c r="X15" s="86"/>
      <c r="Y15" s="88"/>
    </row>
    <row r="16" ht="14.25" customHeight="1">
      <c r="A16" s="56">
        <v>850.0</v>
      </c>
      <c r="B16" s="57" t="s">
        <v>162</v>
      </c>
      <c r="C16" s="105">
        <v>7.0</v>
      </c>
      <c r="D16" s="106"/>
      <c r="E16" s="107"/>
      <c r="F16" s="108"/>
      <c r="G16" s="109"/>
      <c r="H16" s="109"/>
      <c r="I16" s="109"/>
      <c r="J16" s="109"/>
      <c r="K16" s="110"/>
      <c r="L16" s="111"/>
      <c r="M16" s="112"/>
      <c r="N16" s="112"/>
      <c r="O16" s="112"/>
      <c r="P16" s="112"/>
      <c r="Q16" s="113"/>
      <c r="R16" s="114"/>
      <c r="S16" s="115"/>
      <c r="T16" s="116"/>
      <c r="U16" s="117"/>
      <c r="V16" s="117"/>
      <c r="W16" s="102"/>
      <c r="X16" s="102"/>
      <c r="Y16" s="104"/>
    </row>
    <row r="17" ht="14.25" customHeight="1">
      <c r="A17" s="56">
        <v>844.0</v>
      </c>
      <c r="B17" s="57" t="s">
        <v>163</v>
      </c>
      <c r="C17" s="118"/>
      <c r="D17" s="74"/>
      <c r="E17" s="75"/>
      <c r="F17" s="76"/>
      <c r="G17" s="77"/>
      <c r="H17" s="77"/>
      <c r="I17" s="77"/>
      <c r="J17" s="77"/>
      <c r="K17" s="78"/>
      <c r="L17" s="79"/>
      <c r="M17" s="80">
        <v>79.0</v>
      </c>
      <c r="N17" s="80"/>
      <c r="O17" s="80"/>
      <c r="P17" s="80"/>
      <c r="Q17" s="81"/>
      <c r="R17" s="82"/>
      <c r="S17" s="83"/>
      <c r="T17" s="84"/>
      <c r="U17" s="85"/>
      <c r="V17" s="85"/>
      <c r="W17" s="86"/>
      <c r="X17" s="86"/>
      <c r="Y17" s="88"/>
    </row>
    <row r="18" ht="14.25" customHeight="1">
      <c r="A18" s="56">
        <v>847.0</v>
      </c>
      <c r="B18" s="119" t="s">
        <v>164</v>
      </c>
      <c r="C18" s="105"/>
      <c r="D18" s="106"/>
      <c r="E18" s="107"/>
      <c r="F18" s="108"/>
      <c r="G18" s="109"/>
      <c r="H18" s="109"/>
      <c r="I18" s="109"/>
      <c r="J18" s="109"/>
      <c r="K18" s="110"/>
      <c r="L18" s="111"/>
      <c r="M18" s="112"/>
      <c r="N18" s="112"/>
      <c r="O18" s="112"/>
      <c r="P18" s="112"/>
      <c r="Q18" s="113"/>
      <c r="R18" s="114"/>
      <c r="S18" s="115">
        <v>20.0</v>
      </c>
      <c r="T18" s="116"/>
      <c r="U18" s="117"/>
      <c r="V18" s="117"/>
      <c r="W18" s="102"/>
      <c r="X18" s="102"/>
      <c r="Y18" s="104"/>
    </row>
    <row r="19" ht="14.25" customHeight="1">
      <c r="A19" s="56">
        <v>852.0</v>
      </c>
      <c r="B19" s="57" t="s">
        <v>165</v>
      </c>
      <c r="C19" s="118">
        <v>80.0</v>
      </c>
      <c r="D19" s="74"/>
      <c r="E19" s="75"/>
      <c r="F19" s="76"/>
      <c r="G19" s="77"/>
      <c r="H19" s="77"/>
      <c r="I19" s="77"/>
      <c r="J19" s="77"/>
      <c r="K19" s="78"/>
      <c r="L19" s="79"/>
      <c r="M19" s="80"/>
      <c r="N19" s="80"/>
      <c r="O19" s="80"/>
      <c r="P19" s="80"/>
      <c r="Q19" s="81"/>
      <c r="R19" s="82"/>
      <c r="S19" s="83"/>
      <c r="T19" s="84"/>
      <c r="U19" s="85"/>
      <c r="V19" s="85"/>
      <c r="W19" s="86"/>
      <c r="X19" s="86"/>
      <c r="Y19" s="88"/>
    </row>
    <row r="20" ht="14.25" customHeight="1">
      <c r="A20" s="56"/>
      <c r="B20" s="57"/>
      <c r="C20" s="120"/>
      <c r="D20" s="121"/>
      <c r="E20" s="122"/>
      <c r="F20" s="123"/>
      <c r="G20" s="124"/>
      <c r="H20" s="124"/>
      <c r="I20" s="124"/>
      <c r="J20" s="124"/>
      <c r="K20" s="125"/>
      <c r="L20" s="126"/>
      <c r="M20" s="127"/>
      <c r="N20" s="127"/>
      <c r="O20" s="127"/>
      <c r="P20" s="127"/>
      <c r="Q20" s="128"/>
      <c r="R20" s="129"/>
      <c r="S20" s="130"/>
      <c r="T20" s="131"/>
      <c r="U20" s="132"/>
      <c r="V20" s="132"/>
      <c r="W20" s="133"/>
      <c r="X20" s="133"/>
      <c r="Y20" s="135"/>
    </row>
    <row r="21" ht="14.25" customHeight="1"/>
    <row r="22" ht="14.25" customHeight="1"/>
    <row r="23" ht="14.25" customHeight="1">
      <c r="E23" s="30" t="s">
        <v>104</v>
      </c>
    </row>
    <row r="24" ht="14.25" customHeight="1">
      <c r="B24" s="160" t="s">
        <v>105</v>
      </c>
      <c r="C24" s="160">
        <f>C55</f>
        <v>9.58</v>
      </c>
      <c r="D24" s="161" t="s">
        <v>34</v>
      </c>
    </row>
    <row r="25" ht="14.25" customHeight="1">
      <c r="B25" s="160" t="s">
        <v>106</v>
      </c>
      <c r="C25" s="160">
        <f>D55</f>
        <v>63.2</v>
      </c>
      <c r="D25" s="161" t="s">
        <v>34</v>
      </c>
    </row>
    <row r="26" ht="14.25" customHeight="1">
      <c r="B26" s="160" t="s">
        <v>107</v>
      </c>
      <c r="C26" s="160">
        <f>E51*N51</f>
        <v>23.7</v>
      </c>
      <c r="D26" s="161" t="s">
        <v>34</v>
      </c>
      <c r="F26" s="5" t="s">
        <v>34</v>
      </c>
    </row>
    <row r="27" ht="14.25" customHeight="1">
      <c r="B27" s="160" t="s">
        <v>108</v>
      </c>
      <c r="C27" s="160">
        <f>F55</f>
        <v>35.55</v>
      </c>
      <c r="D27" s="161" t="s">
        <v>34</v>
      </c>
      <c r="F27" s="5" t="s">
        <v>34</v>
      </c>
    </row>
    <row r="28" ht="14.25" customHeight="1">
      <c r="B28" s="160" t="s">
        <v>121</v>
      </c>
      <c r="C28" s="160">
        <f>M55</f>
        <v>237</v>
      </c>
      <c r="D28" s="161" t="s">
        <v>110</v>
      </c>
    </row>
    <row r="29" ht="14.25" customHeight="1">
      <c r="B29" s="160" t="s">
        <v>75</v>
      </c>
      <c r="C29" s="160">
        <f>G55</f>
        <v>171.6</v>
      </c>
      <c r="D29" s="161" t="s">
        <v>34</v>
      </c>
      <c r="F29" s="5" t="s">
        <v>34</v>
      </c>
    </row>
    <row r="30" ht="14.25" customHeight="1">
      <c r="B30" s="160" t="s">
        <v>76</v>
      </c>
      <c r="C30" s="160">
        <f>H55</f>
        <v>287.7</v>
      </c>
      <c r="D30" s="161" t="s">
        <v>34</v>
      </c>
    </row>
    <row r="31" ht="14.25" customHeight="1">
      <c r="B31" s="160" t="s">
        <v>111</v>
      </c>
      <c r="C31" s="160">
        <f>J55</f>
        <v>40</v>
      </c>
      <c r="D31" s="161" t="s">
        <v>34</v>
      </c>
    </row>
    <row r="32" ht="14.25" customHeight="1">
      <c r="B32" s="160" t="s">
        <v>112</v>
      </c>
      <c r="C32" s="160">
        <f>K55</f>
        <v>0</v>
      </c>
      <c r="D32" s="161" t="s">
        <v>34</v>
      </c>
    </row>
    <row r="33" ht="14.25" customHeight="1">
      <c r="B33" s="160" t="s">
        <v>113</v>
      </c>
      <c r="C33" s="160">
        <f>I55</f>
        <v>83.94</v>
      </c>
      <c r="D33" s="161" t="s">
        <v>34</v>
      </c>
    </row>
    <row r="34" ht="14.25" customHeight="1"/>
    <row r="35" ht="14.25" customHeight="1"/>
    <row r="36" ht="14.25" customHeight="1">
      <c r="B36" s="160" t="s">
        <v>116</v>
      </c>
      <c r="C36" s="160">
        <f>SUM(F7:H7)</f>
        <v>0</v>
      </c>
      <c r="D36" s="161" t="s">
        <v>117</v>
      </c>
    </row>
    <row r="37" ht="14.25" customHeight="1">
      <c r="B37" s="160" t="s">
        <v>118</v>
      </c>
      <c r="C37" s="160">
        <f>SUM(I7:K7)</f>
        <v>0</v>
      </c>
      <c r="D37" s="161" t="s">
        <v>117</v>
      </c>
    </row>
    <row r="38" ht="14.25" customHeight="1"/>
    <row r="39" ht="14.25" customHeight="1"/>
    <row r="40" ht="14.25" customHeight="1"/>
    <row r="41" ht="14.25" customHeight="1"/>
    <row r="42" ht="14.25" customHeight="1"/>
    <row r="43" ht="14.25" customHeight="1">
      <c r="B43" s="145"/>
      <c r="C43" s="146" t="s">
        <v>119</v>
      </c>
      <c r="D43" s="146" t="s">
        <v>106</v>
      </c>
      <c r="E43" s="146" t="s">
        <v>107</v>
      </c>
      <c r="F43" s="146" t="s">
        <v>108</v>
      </c>
      <c r="G43" s="146" t="s">
        <v>75</v>
      </c>
      <c r="H43" s="146" t="s">
        <v>76</v>
      </c>
      <c r="I43" s="146" t="s">
        <v>113</v>
      </c>
      <c r="J43" s="146" t="s">
        <v>111</v>
      </c>
      <c r="K43" s="146" t="s">
        <v>112</v>
      </c>
      <c r="L43" s="146" t="s">
        <v>120</v>
      </c>
      <c r="M43" s="146" t="s">
        <v>121</v>
      </c>
      <c r="N43" s="147" t="s">
        <v>123</v>
      </c>
    </row>
    <row r="44" ht="14.25" customHeight="1">
      <c r="B44" s="148" t="s">
        <v>124</v>
      </c>
      <c r="C44" s="5"/>
      <c r="D44" s="5">
        <v>0.1</v>
      </c>
      <c r="E44" s="5"/>
      <c r="F44" s="5"/>
      <c r="G44" s="5"/>
      <c r="H44" s="5"/>
      <c r="I44" s="5"/>
      <c r="J44" s="5"/>
      <c r="K44" s="5"/>
      <c r="L44" s="5">
        <v>0.1</v>
      </c>
      <c r="M44" s="5"/>
      <c r="N44" s="150">
        <f>SUM(F7:K7)</f>
        <v>0</v>
      </c>
    </row>
    <row r="45" ht="14.25" customHeight="1">
      <c r="B45" s="151" t="s">
        <v>125</v>
      </c>
      <c r="C45" s="5"/>
      <c r="D45" s="5">
        <v>0.03</v>
      </c>
      <c r="E45" s="5"/>
      <c r="F45" s="5"/>
      <c r="G45" s="5"/>
      <c r="H45" s="5"/>
      <c r="I45" s="5"/>
      <c r="J45" s="5">
        <v>0.1</v>
      </c>
      <c r="K45" s="5">
        <v>0.15</v>
      </c>
      <c r="L45" s="5"/>
      <c r="M45" s="5"/>
      <c r="N45" s="150">
        <f>L7</f>
        <v>0</v>
      </c>
    </row>
    <row r="46" ht="14.25" customHeight="1">
      <c r="B46" s="151" t="s">
        <v>126</v>
      </c>
      <c r="C46" s="5">
        <v>0.02</v>
      </c>
      <c r="D46" s="5">
        <v>0.04</v>
      </c>
      <c r="E46" s="5"/>
      <c r="F46" s="5"/>
      <c r="G46" s="5"/>
      <c r="H46" s="5">
        <v>0.3</v>
      </c>
      <c r="I46" s="5">
        <v>0.06</v>
      </c>
      <c r="J46" s="5"/>
      <c r="K46" s="5"/>
      <c r="L46" s="5"/>
      <c r="M46" s="5"/>
      <c r="N46" s="150">
        <f>M7</f>
        <v>79</v>
      </c>
    </row>
    <row r="47" ht="14.25" customHeight="1">
      <c r="B47" s="151" t="s">
        <v>127</v>
      </c>
      <c r="C47" s="5">
        <v>0.02</v>
      </c>
      <c r="D47" s="5">
        <v>0.04</v>
      </c>
      <c r="N47" s="150">
        <f>N7</f>
        <v>0</v>
      </c>
    </row>
    <row r="48" ht="14.25" customHeight="1">
      <c r="B48" s="151" t="s">
        <v>128</v>
      </c>
      <c r="C48" s="5">
        <v>0.02</v>
      </c>
      <c r="D48" s="5">
        <v>0.04</v>
      </c>
      <c r="E48" s="5"/>
      <c r="F48" s="5"/>
      <c r="G48" s="5"/>
      <c r="H48" s="5"/>
      <c r="I48" s="5"/>
      <c r="J48" s="5">
        <v>0.1</v>
      </c>
      <c r="K48" s="5"/>
      <c r="L48" s="5"/>
      <c r="M48" s="5"/>
      <c r="N48" s="150">
        <f>O$7</f>
        <v>400</v>
      </c>
    </row>
    <row r="49" ht="14.25" customHeight="1">
      <c r="B49" s="151" t="s">
        <v>129</v>
      </c>
      <c r="C49" s="5">
        <v>0.02</v>
      </c>
      <c r="D49" s="5">
        <v>0.04</v>
      </c>
      <c r="E49" s="5"/>
      <c r="F49" s="5"/>
      <c r="G49" s="5"/>
      <c r="H49" s="5"/>
      <c r="I49" s="5"/>
      <c r="J49" s="5">
        <v>0.1</v>
      </c>
      <c r="K49" s="5">
        <v>0.07</v>
      </c>
      <c r="L49" s="5"/>
      <c r="M49" s="5"/>
      <c r="N49" s="150">
        <f>P$7</f>
        <v>0</v>
      </c>
    </row>
    <row r="50" ht="14.25" customHeight="1">
      <c r="B50" s="151" t="s">
        <v>130</v>
      </c>
      <c r="C50" s="5">
        <v>0.02</v>
      </c>
      <c r="D50" s="5">
        <v>0.04</v>
      </c>
      <c r="E50" s="5"/>
      <c r="F50" s="5"/>
      <c r="G50" s="5"/>
      <c r="H50" s="5"/>
      <c r="I50" s="5"/>
      <c r="J50" s="5">
        <v>0.1</v>
      </c>
      <c r="K50" s="5">
        <v>0.07</v>
      </c>
      <c r="L50" s="5"/>
      <c r="M50" s="5"/>
      <c r="N50" s="150">
        <f>Q$7</f>
        <v>0</v>
      </c>
    </row>
    <row r="51" ht="14.25" customHeight="1">
      <c r="B51" s="152" t="s">
        <v>73</v>
      </c>
      <c r="C51" s="5"/>
      <c r="D51" s="5">
        <v>0.02</v>
      </c>
      <c r="E51" s="5">
        <v>0.1</v>
      </c>
      <c r="F51" s="5">
        <v>0.15</v>
      </c>
      <c r="G51" s="5"/>
      <c r="H51" s="5"/>
      <c r="I51" s="5"/>
      <c r="J51" s="5"/>
      <c r="K51" s="5"/>
      <c r="L51" s="5"/>
      <c r="M51" s="5">
        <v>1.0</v>
      </c>
      <c r="N51" s="150">
        <f>SUM(C7:E7)</f>
        <v>237</v>
      </c>
    </row>
    <row r="52" ht="14.25" customHeight="1">
      <c r="B52" s="153" t="s">
        <v>131</v>
      </c>
      <c r="C52" s="5"/>
      <c r="D52" s="5">
        <v>0.015</v>
      </c>
      <c r="E52" s="5"/>
      <c r="F52" s="5"/>
      <c r="G52" s="5"/>
      <c r="H52" s="5">
        <v>0.2</v>
      </c>
      <c r="I52" s="5">
        <v>0.06</v>
      </c>
      <c r="J52" s="5"/>
      <c r="K52" s="5"/>
      <c r="L52" s="5"/>
      <c r="M52" s="5"/>
      <c r="N52" s="150">
        <f>S7</f>
        <v>1320</v>
      </c>
    </row>
    <row r="53" ht="14.25" customHeight="1">
      <c r="B53" s="40" t="s">
        <v>132</v>
      </c>
      <c r="C53" s="5"/>
      <c r="D53" s="5">
        <v>0.015</v>
      </c>
      <c r="E53" s="5"/>
      <c r="F53" s="5"/>
      <c r="G53" s="5">
        <v>0.132</v>
      </c>
      <c r="H53" s="5"/>
      <c r="I53" s="5"/>
      <c r="J53" s="5"/>
      <c r="K53" s="5"/>
      <c r="L53" s="5"/>
      <c r="M53" s="5"/>
      <c r="N53" s="150">
        <f>R7</f>
        <v>1300</v>
      </c>
    </row>
    <row r="54" ht="14.25" customHeight="1">
      <c r="B54" s="154" t="s">
        <v>133</v>
      </c>
      <c r="C54" s="5"/>
      <c r="D54" s="5"/>
      <c r="E54" s="5"/>
      <c r="F54" s="5"/>
      <c r="G54" s="5"/>
      <c r="H54" s="5"/>
      <c r="I54" s="5"/>
      <c r="J54" s="5"/>
      <c r="K54" s="5">
        <v>0.38</v>
      </c>
      <c r="L54" s="5"/>
      <c r="M54" s="5"/>
      <c r="N54" s="150">
        <f>U7</f>
        <v>0</v>
      </c>
    </row>
    <row r="55" ht="14.25" customHeight="1">
      <c r="B55" s="155" t="s">
        <v>137</v>
      </c>
      <c r="C55" s="157">
        <f t="shared" ref="C55:E55" si="2">SUMPRODUCT(C44:C53,$N$44:$N$53)</f>
        <v>9.58</v>
      </c>
      <c r="D55" s="157">
        <f t="shared" si="2"/>
        <v>63.2</v>
      </c>
      <c r="E55" s="157">
        <f t="shared" si="2"/>
        <v>23.7</v>
      </c>
      <c r="F55" s="157">
        <f t="shared" ref="F55:M55" si="3">SUMPRODUCT(F44:F54,$N$44:$N$54)</f>
        <v>35.55</v>
      </c>
      <c r="G55" s="157">
        <f t="shared" si="3"/>
        <v>171.6</v>
      </c>
      <c r="H55" s="157">
        <f t="shared" si="3"/>
        <v>287.7</v>
      </c>
      <c r="I55" s="157">
        <f t="shared" si="3"/>
        <v>83.94</v>
      </c>
      <c r="J55" s="157">
        <f t="shared" si="3"/>
        <v>40</v>
      </c>
      <c r="K55" s="157">
        <f t="shared" si="3"/>
        <v>0</v>
      </c>
      <c r="L55" s="157">
        <f t="shared" si="3"/>
        <v>0</v>
      </c>
      <c r="M55" s="157">
        <f t="shared" si="3"/>
        <v>237</v>
      </c>
      <c r="N55" s="157"/>
    </row>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printOptions/>
  <pageMargins bottom="0.75" footer="0.0" header="0.0" left="0.7" right="0.7" top="0.75"/>
  <pageSetup orientation="portrait"/>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4" width="8.71"/>
    <col customWidth="1" min="25" max="25" width="11.86"/>
  </cols>
  <sheetData>
    <row r="1" ht="14.25" customHeight="1"/>
    <row r="2" ht="14.25" customHeight="1"/>
    <row r="3" ht="14.25" customHeight="1"/>
    <row r="4" ht="14.25" customHeight="1"/>
    <row r="5" ht="14.25" customHeight="1">
      <c r="C5" s="159" t="s">
        <v>73</v>
      </c>
      <c r="D5" s="18">
        <f>SUM(C7:E7)</f>
        <v>28</v>
      </c>
      <c r="E5" s="18"/>
      <c r="F5" s="19" t="s">
        <v>124</v>
      </c>
      <c r="G5" s="20">
        <f>SUM(F7:K7)</f>
        <v>40</v>
      </c>
      <c r="H5" s="20"/>
      <c r="I5" s="20"/>
      <c r="J5" s="20"/>
      <c r="K5" s="21"/>
      <c r="L5" s="22" t="s">
        <v>6</v>
      </c>
      <c r="M5" s="23"/>
      <c r="N5" s="22" t="s">
        <v>74</v>
      </c>
      <c r="O5" s="23"/>
      <c r="P5" s="23"/>
      <c r="Q5" s="24"/>
      <c r="R5" s="25" t="s">
        <v>75</v>
      </c>
      <c r="S5" s="26" t="s">
        <v>76</v>
      </c>
      <c r="T5" s="27" t="s">
        <v>77</v>
      </c>
      <c r="U5" s="28"/>
      <c r="V5" s="28"/>
      <c r="W5" s="29"/>
      <c r="Y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40"/>
      <c r="S6" s="41"/>
      <c r="T6" s="170" t="s">
        <v>91</v>
      </c>
      <c r="U6" s="171" t="s">
        <v>94</v>
      </c>
      <c r="V6" s="171" t="s">
        <v>139</v>
      </c>
      <c r="W6" s="172" t="s">
        <v>140</v>
      </c>
    </row>
    <row r="7" ht="14.25" customHeight="1">
      <c r="B7" s="31"/>
      <c r="C7" s="32">
        <f t="shared" ref="C7:T7" si="1">SUM(C8:C19)</f>
        <v>8</v>
      </c>
      <c r="D7" s="33">
        <f t="shared" si="1"/>
        <v>0</v>
      </c>
      <c r="E7" s="33">
        <f t="shared" si="1"/>
        <v>20</v>
      </c>
      <c r="F7" s="34">
        <f t="shared" si="1"/>
        <v>0</v>
      </c>
      <c r="G7" s="35">
        <f t="shared" si="1"/>
        <v>20</v>
      </c>
      <c r="H7" s="35">
        <f t="shared" si="1"/>
        <v>20</v>
      </c>
      <c r="I7" s="35">
        <f t="shared" si="1"/>
        <v>0</v>
      </c>
      <c r="J7" s="35">
        <f t="shared" si="1"/>
        <v>0</v>
      </c>
      <c r="K7" s="36">
        <f t="shared" si="1"/>
        <v>0</v>
      </c>
      <c r="L7" s="37">
        <f t="shared" si="1"/>
        <v>0</v>
      </c>
      <c r="M7" s="38">
        <f t="shared" si="1"/>
        <v>0</v>
      </c>
      <c r="N7" s="37">
        <f t="shared" si="1"/>
        <v>0</v>
      </c>
      <c r="O7" s="37">
        <f t="shared" si="1"/>
        <v>0</v>
      </c>
      <c r="P7" s="37">
        <f t="shared" si="1"/>
        <v>0</v>
      </c>
      <c r="Q7" s="38">
        <f t="shared" si="1"/>
        <v>0</v>
      </c>
      <c r="R7" s="52">
        <f t="shared" si="1"/>
        <v>9</v>
      </c>
      <c r="S7" s="53">
        <f t="shared" si="1"/>
        <v>170</v>
      </c>
      <c r="T7" s="43">
        <f t="shared" si="1"/>
        <v>0</v>
      </c>
      <c r="U7" s="43"/>
      <c r="V7" s="43"/>
      <c r="W7" s="44"/>
    </row>
    <row r="8" ht="14.25" customHeight="1">
      <c r="A8" s="56">
        <v>722.0</v>
      </c>
      <c r="B8" s="57" t="s">
        <v>166</v>
      </c>
      <c r="C8" s="175"/>
      <c r="D8" s="176"/>
      <c r="E8" s="177"/>
      <c r="F8" s="178"/>
      <c r="G8" s="179"/>
      <c r="H8" s="179"/>
      <c r="I8" s="179"/>
      <c r="J8" s="179"/>
      <c r="K8" s="180"/>
      <c r="L8" s="181"/>
      <c r="M8" s="182"/>
      <c r="N8" s="182"/>
      <c r="O8" s="182"/>
      <c r="P8" s="182"/>
      <c r="Q8" s="183"/>
      <c r="R8" s="184"/>
      <c r="S8" s="185">
        <v>170.0</v>
      </c>
      <c r="T8" s="186"/>
      <c r="U8" s="173"/>
      <c r="V8" s="173"/>
      <c r="W8" s="174"/>
      <c r="Y8" s="5" t="s">
        <v>142</v>
      </c>
    </row>
    <row r="9" ht="14.25" customHeight="1">
      <c r="A9" s="56">
        <v>829.0</v>
      </c>
      <c r="B9" s="57" t="s">
        <v>167</v>
      </c>
      <c r="C9" s="118"/>
      <c r="D9" s="74"/>
      <c r="E9" s="75">
        <v>20.0</v>
      </c>
      <c r="F9" s="76"/>
      <c r="G9" s="77"/>
      <c r="H9" s="77"/>
      <c r="I9" s="77"/>
      <c r="J9" s="77"/>
      <c r="K9" s="78"/>
      <c r="L9" s="79"/>
      <c r="M9" s="80"/>
      <c r="N9" s="80"/>
      <c r="O9" s="80"/>
      <c r="P9" s="80"/>
      <c r="Q9" s="81"/>
      <c r="R9" s="82"/>
      <c r="S9" s="83"/>
      <c r="T9" s="84"/>
      <c r="U9" s="86"/>
      <c r="V9" s="86"/>
      <c r="W9" s="88"/>
    </row>
    <row r="10" ht="14.25" customHeight="1">
      <c r="A10" s="56">
        <v>842.0</v>
      </c>
      <c r="B10" s="57" t="s">
        <v>168</v>
      </c>
      <c r="C10" s="105"/>
      <c r="D10" s="106"/>
      <c r="E10" s="107"/>
      <c r="F10" s="108"/>
      <c r="G10" s="109"/>
      <c r="H10" s="109"/>
      <c r="I10" s="109"/>
      <c r="J10" s="109"/>
      <c r="K10" s="110"/>
      <c r="L10" s="111"/>
      <c r="M10" s="112"/>
      <c r="N10" s="112"/>
      <c r="O10" s="112"/>
      <c r="P10" s="112"/>
      <c r="Q10" s="113"/>
      <c r="R10" s="114">
        <v>9.0</v>
      </c>
      <c r="S10" s="115"/>
      <c r="T10" s="116"/>
      <c r="U10" s="102"/>
      <c r="V10" s="102"/>
      <c r="W10" s="104"/>
      <c r="Y10" s="5" t="s">
        <v>143</v>
      </c>
    </row>
    <row r="11" ht="14.25" customHeight="1">
      <c r="A11" s="56">
        <v>840.0</v>
      </c>
      <c r="B11" s="57" t="s">
        <v>169</v>
      </c>
      <c r="C11" s="105"/>
      <c r="D11" s="106"/>
      <c r="E11" s="107"/>
      <c r="F11" s="108"/>
      <c r="G11" s="109">
        <v>20.0</v>
      </c>
      <c r="H11" s="109">
        <v>20.0</v>
      </c>
      <c r="I11" s="109"/>
      <c r="J11" s="109"/>
      <c r="K11" s="110"/>
      <c r="L11" s="111"/>
      <c r="M11" s="112"/>
      <c r="N11" s="112"/>
      <c r="O11" s="112"/>
      <c r="P11" s="112"/>
      <c r="Q11" s="113"/>
      <c r="R11" s="114"/>
      <c r="S11" s="115"/>
      <c r="T11" s="116"/>
      <c r="U11" s="102"/>
      <c r="V11" s="102"/>
      <c r="W11" s="104"/>
      <c r="Y11" s="5"/>
    </row>
    <row r="12" ht="14.25" customHeight="1">
      <c r="A12" s="56">
        <v>843.0</v>
      </c>
      <c r="B12" s="57" t="s">
        <v>170</v>
      </c>
      <c r="C12" s="118">
        <v>8.0</v>
      </c>
      <c r="D12" s="74"/>
      <c r="E12" s="75"/>
      <c r="F12" s="76"/>
      <c r="G12" s="77"/>
      <c r="H12" s="77"/>
      <c r="I12" s="77"/>
      <c r="J12" s="77"/>
      <c r="K12" s="78"/>
      <c r="L12" s="79"/>
      <c r="M12" s="80"/>
      <c r="N12" s="80"/>
      <c r="O12" s="80"/>
      <c r="P12" s="80"/>
      <c r="Q12" s="81"/>
      <c r="R12" s="82"/>
      <c r="S12" s="83"/>
      <c r="T12" s="84"/>
      <c r="U12" s="86"/>
      <c r="V12" s="86"/>
      <c r="W12" s="88"/>
    </row>
    <row r="13" ht="14.25" customHeight="1">
      <c r="A13" s="56"/>
      <c r="B13" s="57"/>
      <c r="C13" s="105"/>
      <c r="D13" s="106"/>
      <c r="E13" s="107"/>
      <c r="F13" s="108"/>
      <c r="G13" s="109"/>
      <c r="H13" s="109"/>
      <c r="I13" s="109"/>
      <c r="J13" s="109"/>
      <c r="K13" s="110"/>
      <c r="L13" s="111"/>
      <c r="M13" s="112"/>
      <c r="N13" s="112"/>
      <c r="O13" s="112"/>
      <c r="P13" s="112"/>
      <c r="Q13" s="113"/>
      <c r="R13" s="114"/>
      <c r="S13" s="115"/>
      <c r="T13" s="116"/>
      <c r="U13" s="102"/>
      <c r="V13" s="102"/>
      <c r="W13" s="104"/>
    </row>
    <row r="14" ht="14.25" customHeight="1">
      <c r="A14" s="56"/>
      <c r="B14" s="57"/>
      <c r="C14" s="118"/>
      <c r="D14" s="74"/>
      <c r="E14" s="75"/>
      <c r="F14" s="76"/>
      <c r="G14" s="77"/>
      <c r="H14" s="77"/>
      <c r="I14" s="77"/>
      <c r="J14" s="77"/>
      <c r="K14" s="78"/>
      <c r="L14" s="79"/>
      <c r="M14" s="80"/>
      <c r="N14" s="80"/>
      <c r="O14" s="80"/>
      <c r="P14" s="80"/>
      <c r="Q14" s="81"/>
      <c r="R14" s="82"/>
      <c r="S14" s="83"/>
      <c r="T14" s="84"/>
      <c r="U14" s="86"/>
      <c r="V14" s="86"/>
      <c r="W14" s="88"/>
    </row>
    <row r="15" ht="14.25" customHeight="1">
      <c r="A15" s="56"/>
      <c r="B15" s="57"/>
      <c r="C15" s="105"/>
      <c r="D15" s="106"/>
      <c r="E15" s="107"/>
      <c r="F15" s="108"/>
      <c r="G15" s="109"/>
      <c r="H15" s="109"/>
      <c r="I15" s="109"/>
      <c r="J15" s="109"/>
      <c r="K15" s="110"/>
      <c r="L15" s="111"/>
      <c r="M15" s="112"/>
      <c r="N15" s="112"/>
      <c r="O15" s="112"/>
      <c r="P15" s="112"/>
      <c r="Q15" s="113"/>
      <c r="R15" s="114"/>
      <c r="S15" s="115"/>
      <c r="T15" s="116"/>
      <c r="U15" s="102"/>
      <c r="V15" s="102"/>
      <c r="W15" s="104"/>
    </row>
    <row r="16" ht="14.25" customHeight="1">
      <c r="A16" s="56"/>
      <c r="B16" s="57"/>
      <c r="C16" s="118"/>
      <c r="D16" s="74"/>
      <c r="E16" s="75"/>
      <c r="F16" s="76"/>
      <c r="G16" s="77"/>
      <c r="H16" s="77"/>
      <c r="I16" s="77"/>
      <c r="J16" s="77"/>
      <c r="K16" s="78"/>
      <c r="L16" s="79"/>
      <c r="M16" s="80"/>
      <c r="N16" s="80"/>
      <c r="O16" s="80"/>
      <c r="P16" s="80"/>
      <c r="Q16" s="81"/>
      <c r="R16" s="82"/>
      <c r="S16" s="83"/>
      <c r="T16" s="84"/>
      <c r="U16" s="86"/>
      <c r="V16" s="86"/>
      <c r="W16" s="88"/>
    </row>
    <row r="17" ht="14.25" customHeight="1">
      <c r="A17" s="56"/>
      <c r="B17" s="188"/>
      <c r="C17" s="105"/>
      <c r="D17" s="106"/>
      <c r="E17" s="107"/>
      <c r="F17" s="108"/>
      <c r="G17" s="109"/>
      <c r="H17" s="109"/>
      <c r="I17" s="109"/>
      <c r="J17" s="109"/>
      <c r="K17" s="110"/>
      <c r="L17" s="111"/>
      <c r="M17" s="112"/>
      <c r="N17" s="112"/>
      <c r="O17" s="112"/>
      <c r="P17" s="112"/>
      <c r="Q17" s="113"/>
      <c r="R17" s="114"/>
      <c r="S17" s="115"/>
      <c r="T17" s="116"/>
      <c r="U17" s="102"/>
      <c r="V17" s="102"/>
      <c r="W17" s="104"/>
    </row>
    <row r="18" ht="14.25" customHeight="1">
      <c r="A18" s="56"/>
      <c r="B18" s="57"/>
      <c r="C18" s="118"/>
      <c r="D18" s="74"/>
      <c r="E18" s="75"/>
      <c r="F18" s="76"/>
      <c r="G18" s="77"/>
      <c r="H18" s="77"/>
      <c r="I18" s="77"/>
      <c r="J18" s="77"/>
      <c r="K18" s="78"/>
      <c r="L18" s="79"/>
      <c r="M18" s="80"/>
      <c r="N18" s="80"/>
      <c r="O18" s="80"/>
      <c r="P18" s="80"/>
      <c r="Q18" s="81"/>
      <c r="R18" s="82"/>
      <c r="S18" s="83"/>
      <c r="T18" s="84"/>
      <c r="U18" s="86"/>
      <c r="V18" s="86"/>
      <c r="W18" s="88"/>
    </row>
    <row r="19" ht="14.25" customHeight="1">
      <c r="A19" s="56"/>
      <c r="B19" s="57"/>
      <c r="C19" s="120"/>
      <c r="D19" s="121"/>
      <c r="E19" s="122"/>
      <c r="F19" s="123"/>
      <c r="G19" s="124"/>
      <c r="H19" s="124"/>
      <c r="I19" s="124"/>
      <c r="J19" s="124"/>
      <c r="K19" s="125"/>
      <c r="L19" s="126"/>
      <c r="M19" s="127"/>
      <c r="N19" s="127"/>
      <c r="O19" s="127"/>
      <c r="P19" s="127"/>
      <c r="Q19" s="128"/>
      <c r="R19" s="129"/>
      <c r="S19" s="130"/>
      <c r="T19" s="131"/>
      <c r="U19" s="133"/>
      <c r="V19" s="133"/>
      <c r="W19" s="135"/>
    </row>
    <row r="20" ht="14.25" customHeight="1"/>
    <row r="21" ht="14.25" customHeight="1"/>
    <row r="22" ht="14.25" customHeight="1">
      <c r="E22" s="30" t="s">
        <v>104</v>
      </c>
    </row>
    <row r="23" ht="14.25" customHeight="1">
      <c r="B23" s="160" t="s">
        <v>105</v>
      </c>
      <c r="C23" s="160">
        <f>C53</f>
        <v>0</v>
      </c>
      <c r="D23" s="161" t="s">
        <v>34</v>
      </c>
    </row>
    <row r="24" ht="14.25" customHeight="1">
      <c r="B24" s="160" t="s">
        <v>106</v>
      </c>
      <c r="C24" s="160">
        <f>D53</f>
        <v>9.93</v>
      </c>
      <c r="D24" s="161" t="s">
        <v>34</v>
      </c>
    </row>
    <row r="25" ht="14.25" customHeight="1">
      <c r="B25" s="160" t="s">
        <v>107</v>
      </c>
      <c r="C25" s="160">
        <f>E50*N50</f>
        <v>2.8</v>
      </c>
      <c r="D25" s="161" t="s">
        <v>34</v>
      </c>
      <c r="F25" s="5" t="s">
        <v>34</v>
      </c>
    </row>
    <row r="26" ht="14.25" customHeight="1">
      <c r="B26" s="160" t="s">
        <v>108</v>
      </c>
      <c r="C26" s="160">
        <f>F53</f>
        <v>4.2</v>
      </c>
      <c r="D26" s="161" t="s">
        <v>34</v>
      </c>
      <c r="F26" s="5" t="s">
        <v>34</v>
      </c>
    </row>
    <row r="27" ht="14.25" customHeight="1">
      <c r="B27" s="160" t="s">
        <v>121</v>
      </c>
      <c r="C27" s="160">
        <f>M53</f>
        <v>28</v>
      </c>
      <c r="D27" s="161" t="s">
        <v>110</v>
      </c>
    </row>
    <row r="28" ht="14.25" customHeight="1">
      <c r="B28" s="160" t="s">
        <v>75</v>
      </c>
      <c r="C28" s="160">
        <f>G53</f>
        <v>3.15</v>
      </c>
      <c r="D28" s="161" t="s">
        <v>34</v>
      </c>
      <c r="F28" s="5" t="s">
        <v>34</v>
      </c>
    </row>
    <row r="29" ht="14.25" customHeight="1">
      <c r="B29" s="160" t="s">
        <v>76</v>
      </c>
      <c r="C29" s="160">
        <f>H53</f>
        <v>51</v>
      </c>
      <c r="D29" s="161" t="s">
        <v>34</v>
      </c>
    </row>
    <row r="30" ht="14.25" customHeight="1">
      <c r="B30" s="160" t="s">
        <v>111</v>
      </c>
      <c r="C30" s="160">
        <f>J53</f>
        <v>4</v>
      </c>
      <c r="D30" s="161" t="s">
        <v>34</v>
      </c>
    </row>
    <row r="31" ht="14.25" customHeight="1">
      <c r="B31" s="160" t="s">
        <v>112</v>
      </c>
      <c r="C31" s="160">
        <f>K53</f>
        <v>4</v>
      </c>
      <c r="D31" s="161" t="s">
        <v>34</v>
      </c>
    </row>
    <row r="32" ht="14.25" customHeight="1">
      <c r="B32" s="160" t="s">
        <v>113</v>
      </c>
      <c r="C32" s="160">
        <f>I53</f>
        <v>10.2</v>
      </c>
      <c r="D32" s="161" t="s">
        <v>34</v>
      </c>
    </row>
    <row r="33" ht="14.25" customHeight="1"/>
    <row r="34" ht="14.25" customHeight="1"/>
    <row r="35" ht="14.25" customHeight="1">
      <c r="B35" s="160" t="s">
        <v>116</v>
      </c>
      <c r="C35" s="160">
        <f>SUM(F7:H7)</f>
        <v>40</v>
      </c>
      <c r="D35" s="161" t="s">
        <v>117</v>
      </c>
    </row>
    <row r="36" ht="14.25" customHeight="1">
      <c r="B36" s="160" t="s">
        <v>118</v>
      </c>
      <c r="C36" s="160">
        <f>SUM(I7:K7)</f>
        <v>0</v>
      </c>
      <c r="D36" s="161" t="s">
        <v>117</v>
      </c>
    </row>
    <row r="37" ht="14.25" customHeight="1"/>
    <row r="38" ht="14.25" customHeight="1"/>
    <row r="39" ht="14.25" customHeight="1"/>
    <row r="40" ht="14.25" customHeight="1"/>
    <row r="41" ht="14.25" customHeight="1"/>
    <row r="42" ht="14.25" customHeight="1">
      <c r="B42" s="145"/>
      <c r="C42" s="146" t="s">
        <v>119</v>
      </c>
      <c r="D42" s="146" t="s">
        <v>106</v>
      </c>
      <c r="E42" s="146" t="s">
        <v>107</v>
      </c>
      <c r="F42" s="146" t="s">
        <v>108</v>
      </c>
      <c r="G42" s="146" t="s">
        <v>75</v>
      </c>
      <c r="H42" s="146" t="s">
        <v>76</v>
      </c>
      <c r="I42" s="146" t="s">
        <v>113</v>
      </c>
      <c r="J42" s="146" t="s">
        <v>111</v>
      </c>
      <c r="K42" s="146" t="s">
        <v>112</v>
      </c>
      <c r="L42" s="146" t="s">
        <v>120</v>
      </c>
      <c r="M42" s="146" t="s">
        <v>121</v>
      </c>
      <c r="N42" s="147" t="s">
        <v>123</v>
      </c>
    </row>
    <row r="43" ht="14.25" customHeight="1">
      <c r="B43" s="148" t="s">
        <v>124</v>
      </c>
      <c r="C43" s="5"/>
      <c r="D43" s="5">
        <v>0.1</v>
      </c>
      <c r="E43" s="5"/>
      <c r="F43" s="5"/>
      <c r="G43" s="5"/>
      <c r="H43" s="5"/>
      <c r="I43" s="5"/>
      <c r="J43" s="5">
        <v>0.1</v>
      </c>
      <c r="K43" s="5">
        <v>0.1</v>
      </c>
      <c r="L43" s="5">
        <v>0.05</v>
      </c>
      <c r="M43" s="5"/>
      <c r="N43" s="150">
        <f>SUM(F7:K7)</f>
        <v>40</v>
      </c>
    </row>
    <row r="44" ht="14.25" customHeight="1">
      <c r="B44" s="151" t="s">
        <v>125</v>
      </c>
      <c r="C44" s="5"/>
      <c r="D44" s="5">
        <v>0.03</v>
      </c>
      <c r="E44" s="5"/>
      <c r="F44" s="5"/>
      <c r="G44" s="5"/>
      <c r="H44" s="5"/>
      <c r="I44" s="5"/>
      <c r="J44" s="5">
        <v>0.1</v>
      </c>
      <c r="K44" s="5">
        <v>0.15</v>
      </c>
      <c r="L44" s="5"/>
      <c r="M44" s="5"/>
      <c r="N44" s="150">
        <f>L7</f>
        <v>0</v>
      </c>
    </row>
    <row r="45" ht="14.25" customHeight="1">
      <c r="B45" s="151" t="s">
        <v>126</v>
      </c>
      <c r="C45" s="5">
        <v>0.02</v>
      </c>
      <c r="D45" s="5">
        <v>0.04</v>
      </c>
      <c r="E45" s="5"/>
      <c r="F45" s="5"/>
      <c r="G45" s="5"/>
      <c r="H45" s="5">
        <v>0.3</v>
      </c>
      <c r="I45" s="5">
        <v>0.06</v>
      </c>
      <c r="J45" s="5"/>
      <c r="K45" s="5"/>
      <c r="L45" s="5"/>
      <c r="M45" s="5"/>
      <c r="N45" s="150">
        <f>M7</f>
        <v>0</v>
      </c>
    </row>
    <row r="46" ht="14.25" customHeight="1">
      <c r="B46" s="151" t="s">
        <v>127</v>
      </c>
      <c r="C46" s="5">
        <v>0.02</v>
      </c>
      <c r="D46" s="5">
        <v>0.04</v>
      </c>
      <c r="N46" s="150">
        <f>N7</f>
        <v>0</v>
      </c>
    </row>
    <row r="47" ht="14.25" customHeight="1">
      <c r="B47" s="151" t="s">
        <v>128</v>
      </c>
      <c r="C47" s="5">
        <v>0.02</v>
      </c>
      <c r="D47" s="5">
        <v>0.04</v>
      </c>
      <c r="E47" s="5"/>
      <c r="F47" s="5"/>
      <c r="G47" s="5"/>
      <c r="H47" s="5"/>
      <c r="I47" s="5"/>
      <c r="J47" s="5">
        <v>0.06</v>
      </c>
      <c r="K47" s="5"/>
      <c r="L47" s="5"/>
      <c r="M47" s="5"/>
      <c r="N47" s="150">
        <f>O$7</f>
        <v>0</v>
      </c>
    </row>
    <row r="48" ht="14.25" customHeight="1">
      <c r="B48" s="151" t="s">
        <v>129</v>
      </c>
      <c r="C48" s="5">
        <v>0.02</v>
      </c>
      <c r="D48" s="5">
        <v>0.04</v>
      </c>
      <c r="E48" s="5"/>
      <c r="F48" s="5"/>
      <c r="G48" s="5"/>
      <c r="H48" s="5"/>
      <c r="I48" s="5"/>
      <c r="J48" s="5">
        <v>0.06</v>
      </c>
      <c r="K48" s="5">
        <v>0.07</v>
      </c>
      <c r="L48" s="5"/>
      <c r="M48" s="5"/>
      <c r="N48" s="150">
        <f>P$7</f>
        <v>0</v>
      </c>
    </row>
    <row r="49" ht="14.25" customHeight="1">
      <c r="B49" s="151" t="s">
        <v>130</v>
      </c>
      <c r="C49" s="5">
        <v>0.02</v>
      </c>
      <c r="D49" s="5">
        <v>0.04</v>
      </c>
      <c r="E49" s="5"/>
      <c r="F49" s="5"/>
      <c r="G49" s="5"/>
      <c r="H49" s="5"/>
      <c r="I49" s="5"/>
      <c r="J49" s="5">
        <v>0.06</v>
      </c>
      <c r="K49" s="5">
        <v>0.07</v>
      </c>
      <c r="L49" s="5"/>
      <c r="M49" s="5"/>
      <c r="N49" s="150">
        <f>Q$7</f>
        <v>0</v>
      </c>
    </row>
    <row r="50" ht="14.25" customHeight="1">
      <c r="B50" s="152" t="s">
        <v>73</v>
      </c>
      <c r="C50" s="5"/>
      <c r="D50" s="5">
        <v>0.02</v>
      </c>
      <c r="E50" s="5">
        <v>0.1</v>
      </c>
      <c r="F50" s="5">
        <v>0.15</v>
      </c>
      <c r="G50" s="5"/>
      <c r="H50" s="5"/>
      <c r="I50" s="5"/>
      <c r="J50" s="5"/>
      <c r="K50" s="5"/>
      <c r="L50" s="5"/>
      <c r="M50" s="5">
        <v>1.0</v>
      </c>
      <c r="N50" s="150">
        <f>SUM(C7:E7)</f>
        <v>28</v>
      </c>
    </row>
    <row r="51" ht="14.25" customHeight="1">
      <c r="B51" s="153" t="s">
        <v>131</v>
      </c>
      <c r="C51" s="5"/>
      <c r="D51" s="5">
        <v>0.03</v>
      </c>
      <c r="E51" s="5"/>
      <c r="F51" s="5"/>
      <c r="G51" s="5"/>
      <c r="H51" s="5">
        <v>0.3</v>
      </c>
      <c r="I51" s="5">
        <v>0.06</v>
      </c>
      <c r="J51" s="5"/>
      <c r="K51" s="5"/>
      <c r="L51" s="5"/>
      <c r="M51" s="5"/>
      <c r="N51" s="150">
        <f>S7</f>
        <v>170</v>
      </c>
    </row>
    <row r="52" ht="14.25" customHeight="1">
      <c r="B52" s="40" t="s">
        <v>132</v>
      </c>
      <c r="C52" s="5"/>
      <c r="D52" s="5">
        <v>0.03</v>
      </c>
      <c r="E52" s="5"/>
      <c r="F52" s="5"/>
      <c r="G52" s="5">
        <v>0.35</v>
      </c>
      <c r="H52" s="5"/>
      <c r="I52" s="5"/>
      <c r="J52" s="5"/>
      <c r="K52" s="5"/>
      <c r="L52" s="5"/>
      <c r="M52" s="5"/>
      <c r="N52" s="150">
        <f>R7</f>
        <v>9</v>
      </c>
    </row>
    <row r="53" ht="14.25" customHeight="1">
      <c r="B53" s="155" t="s">
        <v>171</v>
      </c>
      <c r="C53" s="157">
        <f t="shared" ref="C53:M53" si="2">SUMPRODUCT(C43:C52,$N$43:$N$52)</f>
        <v>0</v>
      </c>
      <c r="D53" s="157">
        <f t="shared" si="2"/>
        <v>9.93</v>
      </c>
      <c r="E53" s="157">
        <f t="shared" si="2"/>
        <v>2.8</v>
      </c>
      <c r="F53" s="157">
        <f t="shared" si="2"/>
        <v>4.2</v>
      </c>
      <c r="G53" s="157">
        <f t="shared" si="2"/>
        <v>3.15</v>
      </c>
      <c r="H53" s="157">
        <f t="shared" si="2"/>
        <v>51</v>
      </c>
      <c r="I53" s="157">
        <f t="shared" si="2"/>
        <v>10.2</v>
      </c>
      <c r="J53" s="157">
        <f t="shared" si="2"/>
        <v>4</v>
      </c>
      <c r="K53" s="157">
        <f t="shared" si="2"/>
        <v>4</v>
      </c>
      <c r="L53" s="157">
        <f t="shared" si="2"/>
        <v>2</v>
      </c>
      <c r="M53" s="157">
        <f t="shared" si="2"/>
        <v>28</v>
      </c>
      <c r="N53" s="189"/>
    </row>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3" width="8.71"/>
    <col customWidth="1" min="24" max="24" width="11.86"/>
  </cols>
  <sheetData>
    <row r="1" ht="14.25" customHeight="1"/>
    <row r="2" ht="14.25" customHeight="1"/>
    <row r="3" ht="14.25" customHeight="1"/>
    <row r="4" ht="14.25" customHeight="1"/>
    <row r="5" ht="14.25" customHeight="1">
      <c r="C5" s="159" t="s">
        <v>73</v>
      </c>
      <c r="D5" s="18">
        <f>SUM(C7:E7)</f>
        <v>0</v>
      </c>
      <c r="E5" s="18"/>
      <c r="F5" s="19" t="s">
        <v>124</v>
      </c>
      <c r="G5" s="20">
        <f>SUM(F7:K7)</f>
        <v>0</v>
      </c>
      <c r="H5" s="20"/>
      <c r="I5" s="20"/>
      <c r="J5" s="20"/>
      <c r="K5" s="21"/>
      <c r="L5" s="22" t="s">
        <v>6</v>
      </c>
      <c r="M5" s="23"/>
      <c r="N5" s="22" t="s">
        <v>74</v>
      </c>
      <c r="O5" s="23"/>
      <c r="P5" s="23"/>
      <c r="Q5" s="24"/>
      <c r="R5" s="25" t="s">
        <v>75</v>
      </c>
      <c r="S5" s="27" t="s">
        <v>77</v>
      </c>
      <c r="T5" s="28"/>
      <c r="U5" s="28"/>
      <c r="V5" s="29"/>
      <c r="X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190"/>
      <c r="S6" s="170" t="s">
        <v>91</v>
      </c>
      <c r="T6" s="171" t="s">
        <v>94</v>
      </c>
      <c r="U6" s="171" t="s">
        <v>139</v>
      </c>
      <c r="V6" s="172" t="s">
        <v>140</v>
      </c>
    </row>
    <row r="7" ht="14.25" customHeight="1">
      <c r="B7" s="31"/>
      <c r="C7" s="32">
        <f t="shared" ref="C7:S7" si="1">SUM(C8:C19)</f>
        <v>0</v>
      </c>
      <c r="D7" s="33">
        <f t="shared" si="1"/>
        <v>0</v>
      </c>
      <c r="E7" s="33">
        <f t="shared" si="1"/>
        <v>0</v>
      </c>
      <c r="F7" s="34">
        <f t="shared" si="1"/>
        <v>0</v>
      </c>
      <c r="G7" s="35">
        <f t="shared" si="1"/>
        <v>0</v>
      </c>
      <c r="H7" s="35">
        <f t="shared" si="1"/>
        <v>0</v>
      </c>
      <c r="I7" s="35">
        <f t="shared" si="1"/>
        <v>0</v>
      </c>
      <c r="J7" s="35">
        <f t="shared" si="1"/>
        <v>0</v>
      </c>
      <c r="K7" s="36">
        <f t="shared" si="1"/>
        <v>0</v>
      </c>
      <c r="L7" s="37">
        <f t="shared" si="1"/>
        <v>0</v>
      </c>
      <c r="M7" s="38">
        <f t="shared" si="1"/>
        <v>0</v>
      </c>
      <c r="N7" s="37">
        <f t="shared" si="1"/>
        <v>0</v>
      </c>
      <c r="O7" s="37">
        <f t="shared" si="1"/>
        <v>0</v>
      </c>
      <c r="P7" s="37">
        <f t="shared" si="1"/>
        <v>85</v>
      </c>
      <c r="Q7" s="38">
        <f t="shared" si="1"/>
        <v>0</v>
      </c>
      <c r="R7" s="40">
        <f t="shared" si="1"/>
        <v>50</v>
      </c>
      <c r="S7" s="42">
        <f t="shared" si="1"/>
        <v>0</v>
      </c>
      <c r="T7" s="43"/>
      <c r="U7" s="43"/>
      <c r="V7" s="44"/>
    </row>
    <row r="8" ht="14.25" customHeight="1">
      <c r="A8" s="56">
        <v>764.0</v>
      </c>
      <c r="B8" s="57" t="s">
        <v>172</v>
      </c>
      <c r="C8" s="175"/>
      <c r="D8" s="176"/>
      <c r="E8" s="177"/>
      <c r="F8" s="178"/>
      <c r="G8" s="179"/>
      <c r="H8" s="179"/>
      <c r="I8" s="179"/>
      <c r="J8" s="179"/>
      <c r="K8" s="180"/>
      <c r="L8" s="181"/>
      <c r="M8" s="182"/>
      <c r="N8" s="182"/>
      <c r="O8" s="182"/>
      <c r="P8" s="182">
        <v>85.0</v>
      </c>
      <c r="Q8" s="183"/>
      <c r="R8" s="191"/>
      <c r="S8" s="186"/>
      <c r="T8" s="173"/>
      <c r="U8" s="173"/>
      <c r="V8" s="174"/>
      <c r="X8" s="5" t="s">
        <v>142</v>
      </c>
    </row>
    <row r="9" ht="14.25" customHeight="1">
      <c r="A9" s="56">
        <v>827.0</v>
      </c>
      <c r="B9" s="57" t="s">
        <v>173</v>
      </c>
      <c r="C9" s="118"/>
      <c r="D9" s="74"/>
      <c r="E9" s="75"/>
      <c r="F9" s="76"/>
      <c r="G9" s="77"/>
      <c r="H9" s="77"/>
      <c r="I9" s="77"/>
      <c r="J9" s="77"/>
      <c r="K9" s="78"/>
      <c r="L9" s="79"/>
      <c r="M9" s="80"/>
      <c r="N9" s="80"/>
      <c r="O9" s="80"/>
      <c r="P9" s="80"/>
      <c r="Q9" s="81"/>
      <c r="R9" s="192">
        <v>50.0</v>
      </c>
      <c r="S9" s="84"/>
      <c r="T9" s="86"/>
      <c r="U9" s="86"/>
      <c r="V9" s="88"/>
    </row>
    <row r="10" ht="14.25" customHeight="1">
      <c r="A10" s="56"/>
      <c r="B10" s="57"/>
      <c r="C10" s="105"/>
      <c r="D10" s="106"/>
      <c r="E10" s="107"/>
      <c r="F10" s="108"/>
      <c r="G10" s="109"/>
      <c r="H10" s="109"/>
      <c r="I10" s="109"/>
      <c r="J10" s="109"/>
      <c r="K10" s="110"/>
      <c r="L10" s="111"/>
      <c r="M10" s="112"/>
      <c r="N10" s="112"/>
      <c r="O10" s="112"/>
      <c r="P10" s="112"/>
      <c r="Q10" s="113"/>
      <c r="R10" s="191"/>
      <c r="S10" s="116"/>
      <c r="T10" s="102"/>
      <c r="U10" s="102"/>
      <c r="V10" s="104"/>
      <c r="X10" s="5" t="s">
        <v>143</v>
      </c>
    </row>
    <row r="11" ht="14.25" customHeight="1">
      <c r="A11" s="56"/>
      <c r="B11" s="57"/>
      <c r="C11" s="105"/>
      <c r="D11" s="106"/>
      <c r="E11" s="107"/>
      <c r="F11" s="108"/>
      <c r="G11" s="109"/>
      <c r="H11" s="109"/>
      <c r="I11" s="109"/>
      <c r="J11" s="109"/>
      <c r="K11" s="110"/>
      <c r="L11" s="111"/>
      <c r="M11" s="112"/>
      <c r="N11" s="112"/>
      <c r="O11" s="112"/>
      <c r="P11" s="112"/>
      <c r="Q11" s="113"/>
      <c r="R11" s="191"/>
      <c r="S11" s="116"/>
      <c r="T11" s="102"/>
      <c r="U11" s="102"/>
      <c r="V11" s="104"/>
      <c r="X11" s="5"/>
    </row>
    <row r="12" ht="14.25" customHeight="1">
      <c r="A12" s="56"/>
      <c r="B12" s="57"/>
      <c r="C12" s="118"/>
      <c r="D12" s="74"/>
      <c r="E12" s="75"/>
      <c r="F12" s="76"/>
      <c r="G12" s="77"/>
      <c r="H12" s="77"/>
      <c r="I12" s="77"/>
      <c r="J12" s="77"/>
      <c r="K12" s="78"/>
      <c r="L12" s="79"/>
      <c r="M12" s="80"/>
      <c r="N12" s="80"/>
      <c r="O12" s="80"/>
      <c r="P12" s="80"/>
      <c r="Q12" s="81"/>
      <c r="R12" s="192"/>
      <c r="S12" s="84"/>
      <c r="T12" s="86"/>
      <c r="U12" s="86"/>
      <c r="V12" s="88"/>
    </row>
    <row r="13" ht="14.25" customHeight="1">
      <c r="A13" s="56"/>
      <c r="B13" s="57"/>
      <c r="C13" s="105"/>
      <c r="D13" s="106"/>
      <c r="E13" s="107"/>
      <c r="F13" s="108"/>
      <c r="G13" s="109"/>
      <c r="H13" s="109"/>
      <c r="I13" s="109"/>
      <c r="J13" s="109"/>
      <c r="K13" s="110"/>
      <c r="L13" s="111"/>
      <c r="M13" s="112"/>
      <c r="N13" s="112"/>
      <c r="O13" s="112"/>
      <c r="P13" s="112"/>
      <c r="Q13" s="113"/>
      <c r="R13" s="191"/>
      <c r="S13" s="116"/>
      <c r="T13" s="102"/>
      <c r="U13" s="102"/>
      <c r="V13" s="104"/>
    </row>
    <row r="14" ht="14.25" customHeight="1">
      <c r="A14" s="56"/>
      <c r="B14" s="57"/>
      <c r="C14" s="118"/>
      <c r="D14" s="74"/>
      <c r="E14" s="75"/>
      <c r="F14" s="76"/>
      <c r="G14" s="77"/>
      <c r="H14" s="77"/>
      <c r="I14" s="77"/>
      <c r="J14" s="77"/>
      <c r="K14" s="78"/>
      <c r="L14" s="79"/>
      <c r="M14" s="80"/>
      <c r="N14" s="80"/>
      <c r="O14" s="80"/>
      <c r="P14" s="80"/>
      <c r="Q14" s="81"/>
      <c r="R14" s="192"/>
      <c r="S14" s="84"/>
      <c r="T14" s="86"/>
      <c r="U14" s="86"/>
      <c r="V14" s="88"/>
    </row>
    <row r="15" ht="14.25" customHeight="1">
      <c r="A15" s="56"/>
      <c r="B15" s="57"/>
      <c r="C15" s="105"/>
      <c r="D15" s="106"/>
      <c r="E15" s="107"/>
      <c r="F15" s="108"/>
      <c r="G15" s="109"/>
      <c r="H15" s="109"/>
      <c r="I15" s="109"/>
      <c r="J15" s="109"/>
      <c r="K15" s="110"/>
      <c r="L15" s="111"/>
      <c r="M15" s="112"/>
      <c r="N15" s="112"/>
      <c r="O15" s="112"/>
      <c r="P15" s="112"/>
      <c r="Q15" s="113"/>
      <c r="R15" s="191"/>
      <c r="S15" s="116"/>
      <c r="T15" s="102"/>
      <c r="U15" s="102"/>
      <c r="V15" s="104"/>
    </row>
    <row r="16" ht="14.25" customHeight="1">
      <c r="A16" s="56"/>
      <c r="B16" s="57"/>
      <c r="C16" s="118"/>
      <c r="D16" s="74"/>
      <c r="E16" s="75"/>
      <c r="F16" s="76"/>
      <c r="G16" s="77"/>
      <c r="H16" s="77"/>
      <c r="I16" s="77"/>
      <c r="J16" s="77"/>
      <c r="K16" s="78"/>
      <c r="L16" s="79"/>
      <c r="M16" s="80"/>
      <c r="N16" s="80"/>
      <c r="O16" s="80"/>
      <c r="P16" s="80"/>
      <c r="Q16" s="81"/>
      <c r="R16" s="192"/>
      <c r="S16" s="84"/>
      <c r="T16" s="86"/>
      <c r="U16" s="86"/>
      <c r="V16" s="88"/>
    </row>
    <row r="17" ht="14.25" customHeight="1">
      <c r="A17" s="56"/>
      <c r="B17" s="188"/>
      <c r="C17" s="105"/>
      <c r="D17" s="106"/>
      <c r="E17" s="107"/>
      <c r="F17" s="108"/>
      <c r="G17" s="109"/>
      <c r="H17" s="109"/>
      <c r="I17" s="109"/>
      <c r="J17" s="109"/>
      <c r="K17" s="110"/>
      <c r="L17" s="111"/>
      <c r="M17" s="112"/>
      <c r="N17" s="112"/>
      <c r="O17" s="112"/>
      <c r="P17" s="112"/>
      <c r="Q17" s="113"/>
      <c r="R17" s="191"/>
      <c r="S17" s="116"/>
      <c r="T17" s="102"/>
      <c r="U17" s="102"/>
      <c r="V17" s="104"/>
    </row>
    <row r="18" ht="14.25" customHeight="1">
      <c r="A18" s="56"/>
      <c r="B18" s="57"/>
      <c r="C18" s="118"/>
      <c r="D18" s="74"/>
      <c r="E18" s="75"/>
      <c r="F18" s="76"/>
      <c r="G18" s="77"/>
      <c r="H18" s="77"/>
      <c r="I18" s="77"/>
      <c r="J18" s="77"/>
      <c r="K18" s="78"/>
      <c r="L18" s="79"/>
      <c r="M18" s="80"/>
      <c r="N18" s="80"/>
      <c r="O18" s="80"/>
      <c r="P18" s="80"/>
      <c r="Q18" s="81"/>
      <c r="R18" s="192"/>
      <c r="S18" s="84"/>
      <c r="T18" s="86"/>
      <c r="U18" s="86"/>
      <c r="V18" s="88"/>
    </row>
    <row r="19" ht="14.25" customHeight="1">
      <c r="A19" s="56"/>
      <c r="B19" s="57"/>
      <c r="C19" s="120"/>
      <c r="D19" s="121"/>
      <c r="E19" s="122"/>
      <c r="F19" s="123"/>
      <c r="G19" s="124"/>
      <c r="H19" s="124"/>
      <c r="I19" s="124"/>
      <c r="J19" s="124"/>
      <c r="K19" s="125"/>
      <c r="L19" s="126"/>
      <c r="M19" s="127"/>
      <c r="N19" s="127"/>
      <c r="O19" s="127"/>
      <c r="P19" s="127"/>
      <c r="Q19" s="128"/>
      <c r="R19" s="191"/>
      <c r="S19" s="131"/>
      <c r="T19" s="133"/>
      <c r="U19" s="133"/>
      <c r="V19" s="135"/>
    </row>
    <row r="20" ht="14.25" customHeight="1"/>
    <row r="21" ht="14.25" customHeight="1"/>
    <row r="22" ht="14.25" customHeight="1">
      <c r="E22" s="30" t="s">
        <v>104</v>
      </c>
    </row>
    <row r="23" ht="14.25" customHeight="1">
      <c r="B23" s="160" t="s">
        <v>105</v>
      </c>
      <c r="C23" s="160">
        <f>C52</f>
        <v>1.7</v>
      </c>
      <c r="D23" s="161" t="s">
        <v>34</v>
      </c>
    </row>
    <row r="24" ht="14.25" customHeight="1">
      <c r="B24" s="160" t="s">
        <v>106</v>
      </c>
      <c r="C24" s="160">
        <f>D52</f>
        <v>4.9</v>
      </c>
      <c r="D24" s="161" t="s">
        <v>34</v>
      </c>
    </row>
    <row r="25" ht="14.25" customHeight="1">
      <c r="B25" s="160" t="s">
        <v>107</v>
      </c>
      <c r="C25" s="160">
        <f>E50*N50</f>
        <v>0</v>
      </c>
      <c r="D25" s="161" t="s">
        <v>34</v>
      </c>
      <c r="F25" s="5" t="s">
        <v>34</v>
      </c>
    </row>
    <row r="26" ht="14.25" customHeight="1">
      <c r="B26" s="160" t="s">
        <v>108</v>
      </c>
      <c r="C26" s="160">
        <f>F52</f>
        <v>0</v>
      </c>
      <c r="D26" s="161" t="s">
        <v>34</v>
      </c>
      <c r="F26" s="5" t="s">
        <v>34</v>
      </c>
    </row>
    <row r="27" ht="14.25" customHeight="1">
      <c r="B27" s="160" t="s">
        <v>121</v>
      </c>
      <c r="C27" s="160">
        <f>M52</f>
        <v>0</v>
      </c>
      <c r="D27" s="161" t="s">
        <v>110</v>
      </c>
    </row>
    <row r="28" ht="14.25" customHeight="1">
      <c r="B28" s="160" t="s">
        <v>75</v>
      </c>
      <c r="C28" s="160">
        <f>G52</f>
        <v>17.5</v>
      </c>
      <c r="D28" s="161" t="s">
        <v>34</v>
      </c>
      <c r="F28" s="5" t="s">
        <v>34</v>
      </c>
    </row>
    <row r="29" ht="14.25" customHeight="1">
      <c r="B29" s="160" t="s">
        <v>76</v>
      </c>
      <c r="C29" s="160">
        <f>H52</f>
        <v>0</v>
      </c>
      <c r="D29" s="161" t="s">
        <v>34</v>
      </c>
    </row>
    <row r="30" ht="14.25" customHeight="1">
      <c r="B30" s="160" t="s">
        <v>111</v>
      </c>
      <c r="C30" s="160">
        <f>J52</f>
        <v>8.5</v>
      </c>
      <c r="D30" s="161" t="s">
        <v>34</v>
      </c>
    </row>
    <row r="31" ht="14.25" customHeight="1">
      <c r="B31" s="160" t="s">
        <v>112</v>
      </c>
      <c r="C31" s="160">
        <f>K52</f>
        <v>8.5</v>
      </c>
      <c r="D31" s="161" t="s">
        <v>34</v>
      </c>
    </row>
    <row r="32" ht="14.25" customHeight="1">
      <c r="B32" s="160" t="s">
        <v>113</v>
      </c>
      <c r="C32" s="160">
        <f>I52</f>
        <v>0</v>
      </c>
      <c r="D32" s="161" t="s">
        <v>34</v>
      </c>
    </row>
    <row r="33" ht="14.25" customHeight="1"/>
    <row r="34" ht="14.25" customHeight="1"/>
    <row r="35" ht="14.25" customHeight="1">
      <c r="B35" s="160" t="s">
        <v>116</v>
      </c>
      <c r="C35" s="160">
        <f>SUM(F7:H7)</f>
        <v>0</v>
      </c>
      <c r="D35" s="161" t="s">
        <v>117</v>
      </c>
    </row>
    <row r="36" ht="14.25" customHeight="1">
      <c r="B36" s="160" t="s">
        <v>118</v>
      </c>
      <c r="C36" s="160">
        <f>SUM(I7:K7)</f>
        <v>0</v>
      </c>
      <c r="D36" s="161" t="s">
        <v>117</v>
      </c>
    </row>
    <row r="37" ht="14.25" customHeight="1"/>
    <row r="38" ht="14.25" customHeight="1"/>
    <row r="39" ht="14.25" customHeight="1"/>
    <row r="40" ht="14.25" customHeight="1"/>
    <row r="41" ht="14.25" customHeight="1"/>
    <row r="42" ht="14.25" customHeight="1">
      <c r="B42" s="145"/>
      <c r="C42" s="146" t="s">
        <v>119</v>
      </c>
      <c r="D42" s="146" t="s">
        <v>106</v>
      </c>
      <c r="E42" s="146" t="s">
        <v>107</v>
      </c>
      <c r="F42" s="146" t="s">
        <v>108</v>
      </c>
      <c r="G42" s="146" t="s">
        <v>75</v>
      </c>
      <c r="H42" s="146" t="s">
        <v>76</v>
      </c>
      <c r="I42" s="146" t="s">
        <v>113</v>
      </c>
      <c r="J42" s="146" t="s">
        <v>111</v>
      </c>
      <c r="K42" s="146" t="s">
        <v>112</v>
      </c>
      <c r="L42" s="146" t="s">
        <v>120</v>
      </c>
      <c r="M42" s="146" t="s">
        <v>121</v>
      </c>
      <c r="N42" s="147" t="s">
        <v>123</v>
      </c>
    </row>
    <row r="43" ht="14.25" customHeight="1">
      <c r="B43" s="193" t="s">
        <v>124</v>
      </c>
      <c r="C43" s="5"/>
      <c r="D43" s="5">
        <v>0.1</v>
      </c>
      <c r="E43" s="5"/>
      <c r="F43" s="5"/>
      <c r="G43" s="5"/>
      <c r="H43" s="5"/>
      <c r="I43" s="5"/>
      <c r="J43" s="5"/>
      <c r="K43" s="5"/>
      <c r="L43" s="5">
        <v>0.1</v>
      </c>
      <c r="M43" s="5"/>
      <c r="N43" s="150">
        <f>SUM(F7:K7)</f>
        <v>0</v>
      </c>
    </row>
    <row r="44" ht="14.25" customHeight="1">
      <c r="B44" s="194" t="s">
        <v>125</v>
      </c>
      <c r="C44" s="5"/>
      <c r="D44" s="5">
        <v>0.03</v>
      </c>
      <c r="E44" s="5"/>
      <c r="F44" s="5"/>
      <c r="G44" s="5"/>
      <c r="H44" s="5"/>
      <c r="I44" s="5"/>
      <c r="J44" s="5">
        <v>0.1</v>
      </c>
      <c r="K44" s="5">
        <v>0.15</v>
      </c>
      <c r="L44" s="5"/>
      <c r="M44" s="5"/>
      <c r="N44" s="150">
        <f>L7</f>
        <v>0</v>
      </c>
    </row>
    <row r="45" ht="14.25" customHeight="1">
      <c r="B45" s="194" t="s">
        <v>126</v>
      </c>
      <c r="C45" s="5">
        <v>0.02</v>
      </c>
      <c r="D45" s="5">
        <v>0.04</v>
      </c>
      <c r="E45" s="5"/>
      <c r="F45" s="5"/>
      <c r="G45" s="5"/>
      <c r="H45" s="5">
        <v>0.3</v>
      </c>
      <c r="I45" s="5">
        <v>0.06</v>
      </c>
      <c r="J45" s="5"/>
      <c r="K45" s="5"/>
      <c r="L45" s="5"/>
      <c r="M45" s="5"/>
      <c r="N45" s="150">
        <f>M7</f>
        <v>0</v>
      </c>
    </row>
    <row r="46" ht="14.25" customHeight="1">
      <c r="B46" s="194" t="s">
        <v>127</v>
      </c>
      <c r="C46" s="5">
        <v>0.02</v>
      </c>
      <c r="D46" s="5">
        <v>0.04</v>
      </c>
      <c r="N46" s="150">
        <f>N7</f>
        <v>0</v>
      </c>
    </row>
    <row r="47" ht="14.25" customHeight="1">
      <c r="B47" s="194" t="s">
        <v>128</v>
      </c>
      <c r="C47" s="5">
        <v>0.02</v>
      </c>
      <c r="D47" s="5">
        <v>0.04</v>
      </c>
      <c r="E47" s="5"/>
      <c r="F47" s="5"/>
      <c r="G47" s="5"/>
      <c r="H47" s="5"/>
      <c r="I47" s="5"/>
      <c r="J47" s="5">
        <v>0.1</v>
      </c>
      <c r="K47" s="5"/>
      <c r="L47" s="5"/>
      <c r="M47" s="5"/>
      <c r="N47" s="150">
        <f>O$7</f>
        <v>0</v>
      </c>
    </row>
    <row r="48" ht="14.25" customHeight="1">
      <c r="B48" s="194" t="s">
        <v>129</v>
      </c>
      <c r="C48" s="5">
        <v>0.02</v>
      </c>
      <c r="D48" s="5">
        <v>0.04</v>
      </c>
      <c r="E48" s="5"/>
      <c r="F48" s="5"/>
      <c r="G48" s="5"/>
      <c r="H48" s="5"/>
      <c r="I48" s="5"/>
      <c r="J48" s="5">
        <v>0.1</v>
      </c>
      <c r="K48" s="5">
        <v>0.1</v>
      </c>
      <c r="L48" s="5"/>
      <c r="M48" s="5"/>
      <c r="N48" s="150">
        <f>P$7</f>
        <v>85</v>
      </c>
    </row>
    <row r="49" ht="14.25" customHeight="1">
      <c r="B49" s="194" t="s">
        <v>130</v>
      </c>
      <c r="C49" s="5">
        <v>0.02</v>
      </c>
      <c r="D49" s="5">
        <v>0.04</v>
      </c>
      <c r="E49" s="5"/>
      <c r="F49" s="5"/>
      <c r="G49" s="5"/>
      <c r="H49" s="5"/>
      <c r="I49" s="5"/>
      <c r="J49" s="5">
        <v>0.1</v>
      </c>
      <c r="K49" s="5">
        <v>0.1</v>
      </c>
      <c r="L49" s="5"/>
      <c r="M49" s="5"/>
      <c r="N49" s="150">
        <f>Q$7</f>
        <v>0</v>
      </c>
    </row>
    <row r="50" ht="14.25" customHeight="1">
      <c r="B50" s="152" t="s">
        <v>73</v>
      </c>
      <c r="C50" s="5"/>
      <c r="D50" s="5">
        <v>0.02</v>
      </c>
      <c r="E50" s="5">
        <v>0.1</v>
      </c>
      <c r="F50" s="5">
        <v>0.15</v>
      </c>
      <c r="G50" s="5"/>
      <c r="H50" s="5"/>
      <c r="I50" s="5"/>
      <c r="J50" s="5"/>
      <c r="K50" s="5"/>
      <c r="L50" s="5"/>
      <c r="M50" s="5">
        <v>1.0</v>
      </c>
      <c r="N50" s="150">
        <f>SUM(C7:E7)</f>
        <v>0</v>
      </c>
    </row>
    <row r="51" ht="14.25" customHeight="1">
      <c r="B51" s="40" t="s">
        <v>132</v>
      </c>
      <c r="C51" s="5"/>
      <c r="D51" s="5">
        <v>0.03</v>
      </c>
      <c r="E51" s="5"/>
      <c r="F51" s="5"/>
      <c r="G51" s="5">
        <v>0.35</v>
      </c>
      <c r="H51" s="5"/>
      <c r="I51" s="5"/>
      <c r="J51" s="5"/>
      <c r="K51" s="5"/>
      <c r="L51" s="5"/>
      <c r="M51" s="5"/>
      <c r="N51" s="150">
        <f>R7</f>
        <v>50</v>
      </c>
    </row>
    <row r="52" ht="14.25" customHeight="1">
      <c r="B52" s="145" t="s">
        <v>171</v>
      </c>
      <c r="C52" s="157">
        <f t="shared" ref="C52:M52" si="2">SUMPRODUCT(C43:C51,$N$43:$N$51)</f>
        <v>1.7</v>
      </c>
      <c r="D52" s="157">
        <f t="shared" si="2"/>
        <v>4.9</v>
      </c>
      <c r="E52" s="157">
        <f t="shared" si="2"/>
        <v>0</v>
      </c>
      <c r="F52" s="157">
        <f t="shared" si="2"/>
        <v>0</v>
      </c>
      <c r="G52" s="157">
        <f t="shared" si="2"/>
        <v>17.5</v>
      </c>
      <c r="H52" s="157">
        <f t="shared" si="2"/>
        <v>0</v>
      </c>
      <c r="I52" s="157">
        <f t="shared" si="2"/>
        <v>0</v>
      </c>
      <c r="J52" s="157">
        <f t="shared" si="2"/>
        <v>8.5</v>
      </c>
      <c r="K52" s="157">
        <f t="shared" si="2"/>
        <v>8.5</v>
      </c>
      <c r="L52" s="157">
        <f t="shared" si="2"/>
        <v>0</v>
      </c>
      <c r="M52" s="157">
        <f t="shared" si="2"/>
        <v>0</v>
      </c>
      <c r="N52" s="189"/>
    </row>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17.14"/>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4" width="8.71"/>
    <col customWidth="1" min="25" max="25" width="11.86"/>
  </cols>
  <sheetData>
    <row r="1" ht="14.25" customHeight="1"/>
    <row r="2" ht="14.25" customHeight="1"/>
    <row r="3" ht="14.25" customHeight="1"/>
    <row r="4" ht="14.25" customHeight="1"/>
    <row r="5" ht="14.25" customHeight="1">
      <c r="C5" s="159" t="s">
        <v>73</v>
      </c>
      <c r="D5" s="18">
        <f>SUM(C7:E7)</f>
        <v>124</v>
      </c>
      <c r="E5" s="18"/>
      <c r="F5" s="19" t="s">
        <v>124</v>
      </c>
      <c r="G5" s="20">
        <f>SUM(F7:K7)</f>
        <v>30</v>
      </c>
      <c r="H5" s="20"/>
      <c r="I5" s="20"/>
      <c r="J5" s="20"/>
      <c r="K5" s="21"/>
      <c r="L5" s="22" t="s">
        <v>6</v>
      </c>
      <c r="M5" s="23"/>
      <c r="N5" s="22" t="s">
        <v>74</v>
      </c>
      <c r="O5" s="23"/>
      <c r="P5" s="23"/>
      <c r="Q5" s="24"/>
      <c r="R5" s="25" t="s">
        <v>75</v>
      </c>
      <c r="S5" s="27" t="s">
        <v>77</v>
      </c>
      <c r="T5" s="28"/>
      <c r="U5" s="28"/>
      <c r="V5" s="28"/>
      <c r="W5" s="29"/>
      <c r="Y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40"/>
      <c r="S6" s="170" t="s">
        <v>91</v>
      </c>
      <c r="T6" s="171" t="s">
        <v>94</v>
      </c>
      <c r="U6" s="171" t="s">
        <v>139</v>
      </c>
      <c r="V6" s="171" t="s">
        <v>174</v>
      </c>
      <c r="W6" s="172" t="s">
        <v>140</v>
      </c>
    </row>
    <row r="7" ht="14.25" customHeight="1">
      <c r="B7" s="31"/>
      <c r="C7" s="32">
        <f t="shared" ref="C7:S7" si="1">SUM(C8:C19)</f>
        <v>124</v>
      </c>
      <c r="D7" s="33">
        <f t="shared" si="1"/>
        <v>0</v>
      </c>
      <c r="E7" s="33">
        <f t="shared" si="1"/>
        <v>0</v>
      </c>
      <c r="F7" s="34">
        <f t="shared" si="1"/>
        <v>28</v>
      </c>
      <c r="G7" s="35">
        <f t="shared" si="1"/>
        <v>2</v>
      </c>
      <c r="H7" s="35">
        <f t="shared" si="1"/>
        <v>0</v>
      </c>
      <c r="I7" s="35">
        <f t="shared" si="1"/>
        <v>0</v>
      </c>
      <c r="J7" s="35">
        <f t="shared" si="1"/>
        <v>0</v>
      </c>
      <c r="K7" s="36">
        <f t="shared" si="1"/>
        <v>0</v>
      </c>
      <c r="L7" s="37">
        <f t="shared" si="1"/>
        <v>0</v>
      </c>
      <c r="M7" s="38">
        <f t="shared" si="1"/>
        <v>0</v>
      </c>
      <c r="N7" s="37">
        <f t="shared" si="1"/>
        <v>0</v>
      </c>
      <c r="O7" s="37">
        <f t="shared" si="1"/>
        <v>0</v>
      </c>
      <c r="P7" s="37">
        <f t="shared" si="1"/>
        <v>0</v>
      </c>
      <c r="Q7" s="38">
        <f t="shared" si="1"/>
        <v>0</v>
      </c>
      <c r="R7" s="153">
        <f t="shared" si="1"/>
        <v>65</v>
      </c>
      <c r="S7" s="43">
        <f t="shared" si="1"/>
        <v>0</v>
      </c>
      <c r="T7" s="43"/>
      <c r="U7" s="43"/>
      <c r="V7" s="43"/>
      <c r="W7" s="44"/>
    </row>
    <row r="8" ht="14.25" customHeight="1">
      <c r="A8" s="56">
        <v>819.0</v>
      </c>
      <c r="B8" s="195" t="s">
        <v>175</v>
      </c>
      <c r="C8" s="175">
        <v>22.0</v>
      </c>
      <c r="D8" s="176"/>
      <c r="E8" s="177"/>
      <c r="F8" s="178"/>
      <c r="G8" s="179"/>
      <c r="H8" s="179"/>
      <c r="I8" s="179"/>
      <c r="J8" s="179"/>
      <c r="K8" s="180"/>
      <c r="L8" s="181"/>
      <c r="M8" s="182"/>
      <c r="N8" s="182"/>
      <c r="O8" s="182"/>
      <c r="P8" s="182"/>
      <c r="Q8" s="196"/>
      <c r="R8" s="197"/>
      <c r="S8" s="187"/>
      <c r="T8" s="173"/>
      <c r="U8" s="173"/>
      <c r="V8" s="198"/>
      <c r="W8" s="174"/>
      <c r="Y8" s="5" t="s">
        <v>142</v>
      </c>
    </row>
    <row r="9" ht="14.25" customHeight="1">
      <c r="A9" s="56">
        <v>795.0</v>
      </c>
      <c r="B9" s="199" t="s">
        <v>99</v>
      </c>
      <c r="C9" s="118"/>
      <c r="D9" s="74"/>
      <c r="E9" s="75"/>
      <c r="F9" s="76">
        <v>28.0</v>
      </c>
      <c r="G9" s="77">
        <v>2.0</v>
      </c>
      <c r="H9" s="77"/>
      <c r="I9" s="77"/>
      <c r="J9" s="77"/>
      <c r="K9" s="78"/>
      <c r="L9" s="79"/>
      <c r="M9" s="80"/>
      <c r="N9" s="80"/>
      <c r="O9" s="80"/>
      <c r="P9" s="80"/>
      <c r="Q9" s="200"/>
      <c r="R9" s="201"/>
      <c r="S9" s="85"/>
      <c r="T9" s="86">
        <v>1.0</v>
      </c>
      <c r="U9" s="86"/>
      <c r="V9" s="87">
        <v>30.0</v>
      </c>
      <c r="W9" s="88"/>
    </row>
    <row r="10" ht="14.25" customHeight="1">
      <c r="A10" s="202">
        <v>818.0</v>
      </c>
      <c r="B10" s="199" t="s">
        <v>176</v>
      </c>
      <c r="C10" s="105">
        <v>55.0</v>
      </c>
      <c r="D10" s="106"/>
      <c r="E10" s="107"/>
      <c r="F10" s="108"/>
      <c r="G10" s="109"/>
      <c r="H10" s="109"/>
      <c r="I10" s="109"/>
      <c r="J10" s="109"/>
      <c r="K10" s="110"/>
      <c r="L10" s="111"/>
      <c r="M10" s="112"/>
      <c r="N10" s="112"/>
      <c r="O10" s="112"/>
      <c r="P10" s="112"/>
      <c r="Q10" s="203"/>
      <c r="R10" s="204"/>
      <c r="S10" s="117"/>
      <c r="T10" s="102"/>
      <c r="U10" s="102"/>
      <c r="V10" s="103"/>
      <c r="W10" s="104"/>
      <c r="Y10" s="5" t="s">
        <v>143</v>
      </c>
    </row>
    <row r="11" ht="14.25" customHeight="1">
      <c r="A11" s="56">
        <v>820.0</v>
      </c>
      <c r="B11" s="199" t="s">
        <v>176</v>
      </c>
      <c r="C11" s="105">
        <v>35.0</v>
      </c>
      <c r="D11" s="106"/>
      <c r="E11" s="107"/>
      <c r="F11" s="108"/>
      <c r="G11" s="109"/>
      <c r="H11" s="109"/>
      <c r="I11" s="109"/>
      <c r="J11" s="109"/>
      <c r="K11" s="110"/>
      <c r="L11" s="111"/>
      <c r="M11" s="112"/>
      <c r="N11" s="112"/>
      <c r="O11" s="112"/>
      <c r="P11" s="112"/>
      <c r="Q11" s="203"/>
      <c r="R11" s="204"/>
      <c r="S11" s="117"/>
      <c r="T11" s="102"/>
      <c r="U11" s="102"/>
      <c r="V11" s="103"/>
      <c r="W11" s="104"/>
      <c r="Y11" s="5"/>
    </row>
    <row r="12" ht="14.25" customHeight="1">
      <c r="A12" s="56">
        <v>821.0</v>
      </c>
      <c r="B12" s="205" t="s">
        <v>177</v>
      </c>
      <c r="C12" s="118">
        <v>12.0</v>
      </c>
      <c r="D12" s="74"/>
      <c r="E12" s="75"/>
      <c r="F12" s="76"/>
      <c r="G12" s="77"/>
      <c r="H12" s="77"/>
      <c r="I12" s="77"/>
      <c r="J12" s="77"/>
      <c r="K12" s="78"/>
      <c r="L12" s="79"/>
      <c r="M12" s="80"/>
      <c r="N12" s="80"/>
      <c r="O12" s="80"/>
      <c r="P12" s="80"/>
      <c r="Q12" s="200"/>
      <c r="R12" s="201"/>
      <c r="S12" s="85"/>
      <c r="T12" s="86"/>
      <c r="U12" s="86"/>
      <c r="V12" s="87"/>
      <c r="W12" s="88"/>
    </row>
    <row r="13" ht="14.25" customHeight="1">
      <c r="A13" s="202">
        <v>814.0</v>
      </c>
      <c r="B13" s="206" t="s">
        <v>178</v>
      </c>
      <c r="C13" s="105"/>
      <c r="D13" s="106"/>
      <c r="E13" s="107"/>
      <c r="F13" s="108"/>
      <c r="G13" s="109"/>
      <c r="H13" s="109"/>
      <c r="I13" s="109"/>
      <c r="J13" s="109"/>
      <c r="K13" s="110"/>
      <c r="L13" s="111"/>
      <c r="M13" s="112"/>
      <c r="N13" s="112"/>
      <c r="O13" s="112"/>
      <c r="P13" s="112"/>
      <c r="Q13" s="203"/>
      <c r="R13" s="204">
        <v>25.0</v>
      </c>
      <c r="S13" s="117"/>
      <c r="T13" s="102"/>
      <c r="U13" s="102"/>
      <c r="V13" s="103"/>
      <c r="W13" s="104"/>
    </row>
    <row r="14" ht="14.25" customHeight="1">
      <c r="A14" s="56">
        <v>654.0</v>
      </c>
      <c r="B14" s="207" t="s">
        <v>179</v>
      </c>
      <c r="C14" s="118"/>
      <c r="D14" s="74"/>
      <c r="E14" s="75"/>
      <c r="F14" s="76"/>
      <c r="G14" s="77"/>
      <c r="H14" s="77"/>
      <c r="I14" s="77"/>
      <c r="J14" s="77"/>
      <c r="K14" s="78"/>
      <c r="L14" s="79"/>
      <c r="M14" s="80"/>
      <c r="N14" s="80"/>
      <c r="O14" s="80"/>
      <c r="P14" s="80"/>
      <c r="Q14" s="200"/>
      <c r="R14" s="201">
        <v>40.0</v>
      </c>
      <c r="S14" s="85"/>
      <c r="T14" s="86"/>
      <c r="U14" s="86"/>
      <c r="V14" s="87"/>
      <c r="W14" s="88"/>
    </row>
    <row r="15" ht="14.25" customHeight="1">
      <c r="A15" s="56"/>
      <c r="B15" s="57"/>
      <c r="C15" s="105"/>
      <c r="D15" s="106"/>
      <c r="E15" s="107"/>
      <c r="F15" s="108"/>
      <c r="G15" s="109"/>
      <c r="H15" s="109"/>
      <c r="I15" s="109"/>
      <c r="J15" s="109"/>
      <c r="K15" s="110"/>
      <c r="L15" s="111"/>
      <c r="M15" s="112"/>
      <c r="N15" s="112"/>
      <c r="O15" s="112"/>
      <c r="P15" s="112"/>
      <c r="Q15" s="203"/>
      <c r="R15" s="204"/>
      <c r="S15" s="117"/>
      <c r="T15" s="102"/>
      <c r="U15" s="102"/>
      <c r="V15" s="103"/>
      <c r="W15" s="104"/>
    </row>
    <row r="16" ht="14.25" customHeight="1">
      <c r="A16" s="56"/>
      <c r="B16" s="57"/>
      <c r="C16" s="118"/>
      <c r="D16" s="74"/>
      <c r="E16" s="75"/>
      <c r="F16" s="76"/>
      <c r="G16" s="77"/>
      <c r="H16" s="77"/>
      <c r="I16" s="77"/>
      <c r="J16" s="77"/>
      <c r="K16" s="78"/>
      <c r="L16" s="79"/>
      <c r="M16" s="80"/>
      <c r="N16" s="80"/>
      <c r="O16" s="80"/>
      <c r="P16" s="80"/>
      <c r="Q16" s="200"/>
      <c r="R16" s="201"/>
      <c r="S16" s="85"/>
      <c r="T16" s="86"/>
      <c r="U16" s="86"/>
      <c r="V16" s="87"/>
      <c r="W16" s="88"/>
    </row>
    <row r="17" ht="14.25" customHeight="1">
      <c r="A17" s="56"/>
      <c r="B17" s="188"/>
      <c r="C17" s="105"/>
      <c r="D17" s="106"/>
      <c r="E17" s="107"/>
      <c r="F17" s="108"/>
      <c r="G17" s="109"/>
      <c r="H17" s="109"/>
      <c r="I17" s="109"/>
      <c r="J17" s="109"/>
      <c r="K17" s="110"/>
      <c r="L17" s="111"/>
      <c r="M17" s="112"/>
      <c r="N17" s="112"/>
      <c r="O17" s="112"/>
      <c r="P17" s="112"/>
      <c r="Q17" s="203"/>
      <c r="R17" s="204"/>
      <c r="S17" s="117"/>
      <c r="T17" s="102"/>
      <c r="U17" s="102"/>
      <c r="V17" s="103"/>
      <c r="W17" s="104"/>
    </row>
    <row r="18" ht="14.25" customHeight="1">
      <c r="A18" s="56"/>
      <c r="B18" s="57"/>
      <c r="C18" s="118"/>
      <c r="D18" s="74"/>
      <c r="E18" s="75"/>
      <c r="F18" s="76"/>
      <c r="G18" s="77"/>
      <c r="H18" s="77"/>
      <c r="I18" s="77"/>
      <c r="J18" s="77"/>
      <c r="K18" s="78"/>
      <c r="L18" s="79"/>
      <c r="M18" s="80"/>
      <c r="N18" s="80"/>
      <c r="O18" s="80"/>
      <c r="P18" s="80"/>
      <c r="Q18" s="200"/>
      <c r="R18" s="201"/>
      <c r="S18" s="85"/>
      <c r="T18" s="86"/>
      <c r="U18" s="86"/>
      <c r="V18" s="87"/>
      <c r="W18" s="88"/>
    </row>
    <row r="19" ht="14.25" customHeight="1">
      <c r="A19" s="56"/>
      <c r="B19" s="57"/>
      <c r="C19" s="120"/>
      <c r="D19" s="121"/>
      <c r="E19" s="122"/>
      <c r="F19" s="123"/>
      <c r="G19" s="124"/>
      <c r="H19" s="124"/>
      <c r="I19" s="124"/>
      <c r="J19" s="124"/>
      <c r="K19" s="125"/>
      <c r="L19" s="126"/>
      <c r="M19" s="127"/>
      <c r="N19" s="127"/>
      <c r="O19" s="127"/>
      <c r="P19" s="127"/>
      <c r="Q19" s="208"/>
      <c r="R19" s="209"/>
      <c r="S19" s="132"/>
      <c r="T19" s="133"/>
      <c r="U19" s="133"/>
      <c r="V19" s="134"/>
      <c r="W19" s="135"/>
    </row>
    <row r="20" ht="14.25" customHeight="1"/>
    <row r="21" ht="14.25" customHeight="1"/>
    <row r="22" ht="14.25" customHeight="1">
      <c r="E22" s="30" t="s">
        <v>104</v>
      </c>
    </row>
    <row r="23" ht="14.25" customHeight="1">
      <c r="B23" s="160" t="s">
        <v>105</v>
      </c>
      <c r="C23" s="160">
        <f>C52</f>
        <v>0</v>
      </c>
      <c r="D23" s="161" t="s">
        <v>34</v>
      </c>
    </row>
    <row r="24" ht="14.25" customHeight="1">
      <c r="B24" s="160" t="s">
        <v>106</v>
      </c>
      <c r="C24" s="160">
        <f>D52</f>
        <v>7.43</v>
      </c>
      <c r="D24" s="161" t="s">
        <v>34</v>
      </c>
    </row>
    <row r="25" ht="14.25" customHeight="1">
      <c r="B25" s="160" t="s">
        <v>107</v>
      </c>
      <c r="C25" s="160">
        <f>E50*N50</f>
        <v>12.4</v>
      </c>
      <c r="D25" s="161" t="s">
        <v>34</v>
      </c>
      <c r="F25" s="5" t="s">
        <v>34</v>
      </c>
    </row>
    <row r="26" ht="14.25" customHeight="1">
      <c r="B26" s="160" t="s">
        <v>108</v>
      </c>
      <c r="C26" s="160">
        <f>F52</f>
        <v>18.6</v>
      </c>
      <c r="D26" s="161" t="s">
        <v>34</v>
      </c>
      <c r="F26" s="5" t="s">
        <v>34</v>
      </c>
    </row>
    <row r="27" ht="14.25" customHeight="1">
      <c r="B27" s="160" t="s">
        <v>121</v>
      </c>
      <c r="C27" s="160">
        <f>M52</f>
        <v>124</v>
      </c>
      <c r="D27" s="161" t="s">
        <v>110</v>
      </c>
    </row>
    <row r="28" ht="14.25" customHeight="1">
      <c r="B28" s="160" t="s">
        <v>75</v>
      </c>
      <c r="C28" s="160">
        <f>G52</f>
        <v>22.75</v>
      </c>
      <c r="D28" s="161" t="s">
        <v>34</v>
      </c>
      <c r="F28" s="5" t="s">
        <v>34</v>
      </c>
    </row>
    <row r="29" ht="14.25" customHeight="1">
      <c r="B29" s="160" t="s">
        <v>76</v>
      </c>
      <c r="C29" s="160">
        <f>H52</f>
        <v>0</v>
      </c>
      <c r="D29" s="161" t="s">
        <v>34</v>
      </c>
    </row>
    <row r="30" ht="14.25" customHeight="1">
      <c r="B30" s="160" t="s">
        <v>111</v>
      </c>
      <c r="C30" s="160">
        <f>J52</f>
        <v>0</v>
      </c>
      <c r="D30" s="161" t="s">
        <v>34</v>
      </c>
    </row>
    <row r="31" ht="14.25" customHeight="1">
      <c r="B31" s="160" t="s">
        <v>112</v>
      </c>
      <c r="C31" s="160">
        <f>K52</f>
        <v>0</v>
      </c>
      <c r="D31" s="161" t="s">
        <v>34</v>
      </c>
    </row>
    <row r="32" ht="14.25" customHeight="1">
      <c r="B32" s="160" t="s">
        <v>113</v>
      </c>
      <c r="C32" s="160">
        <f>I52</f>
        <v>0</v>
      </c>
      <c r="D32" s="161" t="s">
        <v>34</v>
      </c>
    </row>
    <row r="33" ht="14.25" customHeight="1"/>
    <row r="34" ht="14.25" customHeight="1"/>
    <row r="35" ht="14.25" customHeight="1">
      <c r="B35" s="160" t="s">
        <v>116</v>
      </c>
      <c r="C35" s="160">
        <f>SUM(F7:H7)</f>
        <v>30</v>
      </c>
      <c r="D35" s="161" t="s">
        <v>117</v>
      </c>
    </row>
    <row r="36" ht="14.25" customHeight="1">
      <c r="B36" s="160" t="s">
        <v>118</v>
      </c>
      <c r="C36" s="160">
        <f>SUM(I7:K7)</f>
        <v>0</v>
      </c>
      <c r="D36" s="161" t="s">
        <v>117</v>
      </c>
    </row>
    <row r="37" ht="14.25" customHeight="1"/>
    <row r="38" ht="14.25" customHeight="1"/>
    <row r="39" ht="14.25" customHeight="1"/>
    <row r="40" ht="14.25" customHeight="1"/>
    <row r="41" ht="14.25" customHeight="1"/>
    <row r="42" ht="14.25" customHeight="1">
      <c r="B42" s="145"/>
      <c r="C42" s="146" t="s">
        <v>119</v>
      </c>
      <c r="D42" s="146" t="s">
        <v>106</v>
      </c>
      <c r="E42" s="146" t="s">
        <v>107</v>
      </c>
      <c r="F42" s="146" t="s">
        <v>108</v>
      </c>
      <c r="G42" s="146" t="s">
        <v>75</v>
      </c>
      <c r="H42" s="146" t="s">
        <v>76</v>
      </c>
      <c r="I42" s="146" t="s">
        <v>113</v>
      </c>
      <c r="J42" s="146" t="s">
        <v>111</v>
      </c>
      <c r="K42" s="146" t="s">
        <v>112</v>
      </c>
      <c r="L42" s="146" t="s">
        <v>120</v>
      </c>
      <c r="M42" s="146" t="s">
        <v>121</v>
      </c>
      <c r="N42" s="147" t="s">
        <v>123</v>
      </c>
    </row>
    <row r="43" ht="14.25" customHeight="1">
      <c r="B43" s="193" t="s">
        <v>124</v>
      </c>
      <c r="C43" s="5"/>
      <c r="D43" s="5">
        <v>0.1</v>
      </c>
      <c r="E43" s="5"/>
      <c r="F43" s="5"/>
      <c r="G43" s="5"/>
      <c r="H43" s="5"/>
      <c r="I43" s="5"/>
      <c r="J43" s="5"/>
      <c r="K43" s="5"/>
      <c r="L43" s="5">
        <v>0.1</v>
      </c>
      <c r="M43" s="5"/>
      <c r="N43" s="150">
        <f>SUM(F7:K7)</f>
        <v>30</v>
      </c>
    </row>
    <row r="44" ht="14.25" customHeight="1">
      <c r="B44" s="194" t="s">
        <v>125</v>
      </c>
      <c r="C44" s="5"/>
      <c r="D44" s="5">
        <v>0.03</v>
      </c>
      <c r="E44" s="5"/>
      <c r="F44" s="5"/>
      <c r="G44" s="5"/>
      <c r="H44" s="5"/>
      <c r="I44" s="5"/>
      <c r="J44" s="5">
        <v>0.1</v>
      </c>
      <c r="K44" s="5">
        <v>0.15</v>
      </c>
      <c r="L44" s="5"/>
      <c r="M44" s="5"/>
      <c r="N44" s="150">
        <f>L7</f>
        <v>0</v>
      </c>
    </row>
    <row r="45" ht="14.25" customHeight="1">
      <c r="B45" s="194" t="s">
        <v>126</v>
      </c>
      <c r="C45" s="5">
        <v>0.02</v>
      </c>
      <c r="D45" s="5">
        <v>0.04</v>
      </c>
      <c r="E45" s="5"/>
      <c r="F45" s="5"/>
      <c r="G45" s="5"/>
      <c r="H45" s="5">
        <v>0.3</v>
      </c>
      <c r="I45" s="5">
        <v>0.06</v>
      </c>
      <c r="J45" s="5"/>
      <c r="K45" s="5"/>
      <c r="L45" s="5"/>
      <c r="M45" s="5"/>
      <c r="N45" s="150">
        <f>M7</f>
        <v>0</v>
      </c>
    </row>
    <row r="46" ht="14.25" customHeight="1">
      <c r="B46" s="194" t="s">
        <v>127</v>
      </c>
      <c r="C46" s="5">
        <v>0.02</v>
      </c>
      <c r="D46" s="5">
        <v>0.04</v>
      </c>
      <c r="N46" s="150">
        <f>N7</f>
        <v>0</v>
      </c>
    </row>
    <row r="47" ht="14.25" customHeight="1">
      <c r="B47" s="194" t="s">
        <v>128</v>
      </c>
      <c r="C47" s="5">
        <v>0.02</v>
      </c>
      <c r="D47" s="5">
        <v>0.04</v>
      </c>
      <c r="E47" s="5"/>
      <c r="F47" s="5"/>
      <c r="G47" s="5"/>
      <c r="H47" s="5"/>
      <c r="I47" s="5"/>
      <c r="J47" s="5">
        <v>0.06</v>
      </c>
      <c r="K47" s="5"/>
      <c r="L47" s="5"/>
      <c r="M47" s="5"/>
      <c r="N47" s="150">
        <f>O$7</f>
        <v>0</v>
      </c>
    </row>
    <row r="48" ht="14.25" customHeight="1">
      <c r="B48" s="194" t="s">
        <v>129</v>
      </c>
      <c r="C48" s="5">
        <v>0.02</v>
      </c>
      <c r="D48" s="5">
        <v>0.04</v>
      </c>
      <c r="E48" s="5"/>
      <c r="F48" s="5"/>
      <c r="G48" s="5"/>
      <c r="H48" s="5"/>
      <c r="I48" s="5"/>
      <c r="J48" s="5">
        <v>0.06</v>
      </c>
      <c r="K48" s="5">
        <v>0.07</v>
      </c>
      <c r="L48" s="5"/>
      <c r="M48" s="5"/>
      <c r="N48" s="150">
        <f>P$7</f>
        <v>0</v>
      </c>
    </row>
    <row r="49" ht="14.25" customHeight="1">
      <c r="B49" s="194" t="s">
        <v>130</v>
      </c>
      <c r="C49" s="5">
        <v>0.02</v>
      </c>
      <c r="D49" s="5">
        <v>0.04</v>
      </c>
      <c r="E49" s="5"/>
      <c r="F49" s="5"/>
      <c r="G49" s="5"/>
      <c r="H49" s="5"/>
      <c r="I49" s="5"/>
      <c r="J49" s="5">
        <v>0.06</v>
      </c>
      <c r="K49" s="5">
        <v>0.07</v>
      </c>
      <c r="L49" s="5"/>
      <c r="M49" s="5"/>
      <c r="N49" s="150">
        <f>Q$7</f>
        <v>0</v>
      </c>
    </row>
    <row r="50" ht="14.25" customHeight="1">
      <c r="B50" s="152" t="s">
        <v>73</v>
      </c>
      <c r="C50" s="5"/>
      <c r="D50" s="5">
        <v>0.02</v>
      </c>
      <c r="E50" s="5">
        <v>0.1</v>
      </c>
      <c r="F50" s="5">
        <v>0.15</v>
      </c>
      <c r="G50" s="5"/>
      <c r="H50" s="5"/>
      <c r="I50" s="5"/>
      <c r="J50" s="5"/>
      <c r="K50" s="5"/>
      <c r="L50" s="5"/>
      <c r="M50" s="5">
        <v>1.0</v>
      </c>
      <c r="N50" s="150">
        <f>SUM(C7:E7)</f>
        <v>124</v>
      </c>
    </row>
    <row r="51" ht="14.25" customHeight="1">
      <c r="B51" s="40" t="s">
        <v>132</v>
      </c>
      <c r="C51" s="5"/>
      <c r="D51" s="5">
        <v>0.03</v>
      </c>
      <c r="E51" s="5"/>
      <c r="F51" s="5"/>
      <c r="G51" s="5">
        <v>0.35</v>
      </c>
      <c r="H51" s="5"/>
      <c r="I51" s="5"/>
      <c r="J51" s="5"/>
      <c r="K51" s="5"/>
      <c r="L51" s="5"/>
      <c r="M51" s="5"/>
      <c r="N51" s="150">
        <f>R7</f>
        <v>65</v>
      </c>
    </row>
    <row r="52" ht="14.25" customHeight="1">
      <c r="B52" s="145" t="s">
        <v>171</v>
      </c>
      <c r="C52" s="157">
        <f t="shared" ref="C52:M52" si="2">SUMPRODUCT(C43:C51,$N$43:$N$51)</f>
        <v>0</v>
      </c>
      <c r="D52" s="157">
        <f t="shared" si="2"/>
        <v>7.43</v>
      </c>
      <c r="E52" s="157">
        <f t="shared" si="2"/>
        <v>12.4</v>
      </c>
      <c r="F52" s="157">
        <f t="shared" si="2"/>
        <v>18.6</v>
      </c>
      <c r="G52" s="157">
        <f t="shared" si="2"/>
        <v>22.75</v>
      </c>
      <c r="H52" s="157">
        <f t="shared" si="2"/>
        <v>0</v>
      </c>
      <c r="I52" s="157">
        <f t="shared" si="2"/>
        <v>0</v>
      </c>
      <c r="J52" s="157">
        <f t="shared" si="2"/>
        <v>0</v>
      </c>
      <c r="K52" s="157">
        <f t="shared" si="2"/>
        <v>0</v>
      </c>
      <c r="L52" s="157">
        <f t="shared" si="2"/>
        <v>3</v>
      </c>
      <c r="M52" s="157">
        <f t="shared" si="2"/>
        <v>124</v>
      </c>
      <c r="N52" s="189"/>
    </row>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8.71"/>
    <col customWidth="1" min="2" max="2" width="30.57"/>
    <col customWidth="1" min="3" max="3" width="9.14"/>
    <col customWidth="1" min="4" max="4" width="8.71"/>
    <col customWidth="1" min="5" max="5" width="7.71"/>
    <col customWidth="1" min="6" max="6" width="10.29"/>
    <col customWidth="1" min="7" max="7" width="6.29"/>
    <col customWidth="1" min="8" max="8" width="6.0"/>
    <col customWidth="1" min="9" max="9" width="9.29"/>
    <col customWidth="1" min="10" max="10" width="10.71"/>
    <col customWidth="1" min="11" max="12" width="8.71"/>
    <col customWidth="1" min="13" max="13" width="6.43"/>
    <col customWidth="1" min="14" max="14" width="6.57"/>
    <col customWidth="1" min="15" max="15" width="6.71"/>
    <col customWidth="1" min="16" max="16" width="5.71"/>
    <col customWidth="1" min="17" max="17" width="5.29"/>
    <col customWidth="1" min="18" max="23" width="8.71"/>
    <col customWidth="1" min="24" max="24" width="11.86"/>
    <col customWidth="1" min="25" max="26" width="8.71"/>
  </cols>
  <sheetData>
    <row r="1" ht="14.25" customHeight="1"/>
    <row r="2" ht="14.25" customHeight="1"/>
    <row r="3" ht="14.25" customHeight="1"/>
    <row r="4">
      <c r="A4" s="5" t="s">
        <v>180</v>
      </c>
    </row>
    <row r="5" ht="14.25" customHeight="1">
      <c r="C5" s="159" t="s">
        <v>73</v>
      </c>
      <c r="D5" s="18">
        <f>SUM(C7:E7)</f>
        <v>239</v>
      </c>
      <c r="E5" s="18"/>
      <c r="F5" s="19" t="s">
        <v>124</v>
      </c>
      <c r="G5" s="20">
        <f>SUM(F7:K7)</f>
        <v>125</v>
      </c>
      <c r="H5" s="20"/>
      <c r="I5" s="20"/>
      <c r="J5" s="20"/>
      <c r="K5" s="21"/>
      <c r="L5" s="22" t="s">
        <v>6</v>
      </c>
      <c r="M5" s="23"/>
      <c r="N5" s="22" t="s">
        <v>74</v>
      </c>
      <c r="O5" s="23"/>
      <c r="P5" s="23"/>
      <c r="Q5" s="24"/>
      <c r="R5" s="25" t="s">
        <v>75</v>
      </c>
      <c r="S5" s="27" t="s">
        <v>77</v>
      </c>
      <c r="T5" s="28"/>
      <c r="U5" s="28"/>
      <c r="V5" s="29"/>
      <c r="X5" s="5" t="s">
        <v>78</v>
      </c>
    </row>
    <row r="6" ht="14.25" customHeight="1">
      <c r="A6" s="5" t="s">
        <v>79</v>
      </c>
      <c r="B6" s="31" t="s">
        <v>80</v>
      </c>
      <c r="C6" s="162" t="s">
        <v>81</v>
      </c>
      <c r="D6" s="163" t="s">
        <v>82</v>
      </c>
      <c r="E6" s="163" t="s">
        <v>83</v>
      </c>
      <c r="F6" s="164" t="s">
        <v>15</v>
      </c>
      <c r="G6" s="165" t="s">
        <v>84</v>
      </c>
      <c r="H6" s="165" t="s">
        <v>17</v>
      </c>
      <c r="I6" s="165" t="s">
        <v>18</v>
      </c>
      <c r="J6" s="165" t="s">
        <v>85</v>
      </c>
      <c r="K6" s="166" t="s">
        <v>20</v>
      </c>
      <c r="L6" s="167" t="s">
        <v>86</v>
      </c>
      <c r="M6" s="168" t="s">
        <v>87</v>
      </c>
      <c r="N6" s="167" t="s">
        <v>88</v>
      </c>
      <c r="O6" s="168" t="s">
        <v>89</v>
      </c>
      <c r="P6" s="168" t="s">
        <v>90</v>
      </c>
      <c r="Q6" s="169" t="s">
        <v>83</v>
      </c>
      <c r="R6" s="190"/>
      <c r="S6" s="170" t="s">
        <v>91</v>
      </c>
      <c r="T6" s="171" t="s">
        <v>94</v>
      </c>
      <c r="U6" s="171" t="s">
        <v>139</v>
      </c>
      <c r="V6" s="172" t="s">
        <v>140</v>
      </c>
    </row>
    <row r="7" ht="14.25" customHeight="1">
      <c r="B7" s="31"/>
      <c r="C7" s="162">
        <f t="shared" ref="C7:S7" si="1">SUM(C8:C19)</f>
        <v>239</v>
      </c>
      <c r="D7" s="163">
        <f t="shared" si="1"/>
        <v>0</v>
      </c>
      <c r="E7" s="163">
        <f t="shared" si="1"/>
        <v>0</v>
      </c>
      <c r="F7" s="164">
        <f t="shared" si="1"/>
        <v>0</v>
      </c>
      <c r="G7" s="165">
        <f t="shared" si="1"/>
        <v>105</v>
      </c>
      <c r="H7" s="165">
        <f t="shared" si="1"/>
        <v>15</v>
      </c>
      <c r="I7" s="165">
        <f t="shared" si="1"/>
        <v>0</v>
      </c>
      <c r="J7" s="165">
        <f t="shared" si="1"/>
        <v>5</v>
      </c>
      <c r="K7" s="166">
        <f t="shared" si="1"/>
        <v>0</v>
      </c>
      <c r="L7" s="167">
        <f t="shared" si="1"/>
        <v>0</v>
      </c>
      <c r="M7" s="168">
        <f t="shared" si="1"/>
        <v>100</v>
      </c>
      <c r="N7" s="167">
        <f t="shared" si="1"/>
        <v>40</v>
      </c>
      <c r="O7" s="167">
        <f t="shared" si="1"/>
        <v>0</v>
      </c>
      <c r="P7" s="167">
        <f t="shared" si="1"/>
        <v>0</v>
      </c>
      <c r="Q7" s="168">
        <f t="shared" si="1"/>
        <v>0</v>
      </c>
      <c r="R7" s="190">
        <f t="shared" si="1"/>
        <v>170</v>
      </c>
      <c r="S7" s="170">
        <f t="shared" si="1"/>
        <v>60</v>
      </c>
      <c r="T7" s="171"/>
      <c r="U7" s="171"/>
      <c r="V7" s="172"/>
    </row>
    <row r="8" ht="14.25" customHeight="1">
      <c r="A8" s="56">
        <v>721.0</v>
      </c>
      <c r="B8" s="210" t="s">
        <v>168</v>
      </c>
      <c r="C8" s="211"/>
      <c r="D8" s="211"/>
      <c r="E8" s="211"/>
      <c r="F8" s="212"/>
      <c r="G8" s="213"/>
      <c r="H8" s="213"/>
      <c r="I8" s="213"/>
      <c r="J8" s="213"/>
      <c r="K8" s="214"/>
      <c r="L8" s="215"/>
      <c r="M8" s="216"/>
      <c r="N8" s="215"/>
      <c r="O8" s="216"/>
      <c r="P8" s="216"/>
      <c r="Q8" s="217"/>
      <c r="R8" s="218">
        <v>170.0</v>
      </c>
      <c r="S8" s="219"/>
      <c r="T8" s="220"/>
      <c r="U8" s="220"/>
      <c r="V8" s="221"/>
      <c r="X8" s="5" t="s">
        <v>142</v>
      </c>
    </row>
    <row r="9" ht="14.25" customHeight="1">
      <c r="A9" s="56">
        <v>805.0</v>
      </c>
      <c r="B9" s="210" t="s">
        <v>168</v>
      </c>
      <c r="C9" s="33">
        <v>87.0</v>
      </c>
      <c r="D9" s="33"/>
      <c r="E9" s="33"/>
      <c r="F9" s="34"/>
      <c r="G9" s="35"/>
      <c r="H9" s="35"/>
      <c r="I9" s="35"/>
      <c r="J9" s="35"/>
      <c r="K9" s="36"/>
      <c r="L9" s="37"/>
      <c r="M9" s="38"/>
      <c r="N9" s="37"/>
      <c r="O9" s="38"/>
      <c r="P9" s="38"/>
      <c r="Q9" s="39"/>
      <c r="R9" s="40"/>
      <c r="S9" s="42"/>
      <c r="T9" s="43"/>
      <c r="U9" s="43"/>
      <c r="V9" s="44"/>
    </row>
    <row r="10" ht="14.25" customHeight="1">
      <c r="A10" s="56">
        <v>810.0</v>
      </c>
      <c r="B10" s="210" t="s">
        <v>181</v>
      </c>
      <c r="C10" s="211"/>
      <c r="D10" s="211"/>
      <c r="E10" s="211"/>
      <c r="F10" s="212"/>
      <c r="G10" s="213"/>
      <c r="H10" s="213"/>
      <c r="I10" s="213"/>
      <c r="J10" s="213"/>
      <c r="K10" s="214"/>
      <c r="L10" s="215"/>
      <c r="M10" s="216"/>
      <c r="N10" s="215">
        <v>40.0</v>
      </c>
      <c r="O10" s="216"/>
      <c r="P10" s="216"/>
      <c r="Q10" s="217"/>
      <c r="R10" s="218"/>
      <c r="S10" s="219"/>
      <c r="T10" s="220"/>
      <c r="U10" s="220">
        <v>40.0</v>
      </c>
      <c r="V10" s="221"/>
      <c r="X10" s="5" t="s">
        <v>143</v>
      </c>
    </row>
    <row r="11" ht="14.25" customHeight="1">
      <c r="A11" s="56">
        <v>812.0</v>
      </c>
      <c r="B11" s="210" t="s">
        <v>100</v>
      </c>
      <c r="C11" s="211">
        <v>2.0</v>
      </c>
      <c r="D11" s="211"/>
      <c r="E11" s="211"/>
      <c r="F11" s="212"/>
      <c r="G11" s="213"/>
      <c r="H11" s="213"/>
      <c r="I11" s="213"/>
      <c r="J11" s="213"/>
      <c r="K11" s="214"/>
      <c r="L11" s="215"/>
      <c r="M11" s="216"/>
      <c r="N11" s="215"/>
      <c r="O11" s="216"/>
      <c r="P11" s="216"/>
      <c r="Q11" s="217"/>
      <c r="R11" s="218"/>
      <c r="S11" s="219"/>
      <c r="T11" s="220"/>
      <c r="U11" s="220"/>
      <c r="V11" s="221"/>
      <c r="X11" s="5"/>
    </row>
    <row r="12" ht="14.25" customHeight="1">
      <c r="A12" s="56">
        <v>769.0</v>
      </c>
      <c r="B12" s="210" t="s">
        <v>170</v>
      </c>
      <c r="C12" s="33"/>
      <c r="D12" s="33"/>
      <c r="E12" s="33"/>
      <c r="F12" s="34"/>
      <c r="G12" s="35">
        <v>105.0</v>
      </c>
      <c r="H12" s="35">
        <v>15.0</v>
      </c>
      <c r="I12" s="35"/>
      <c r="J12" s="35">
        <v>5.0</v>
      </c>
      <c r="K12" s="36"/>
      <c r="L12" s="37"/>
      <c r="M12" s="38"/>
      <c r="N12" s="37"/>
      <c r="O12" s="38"/>
      <c r="P12" s="38"/>
      <c r="Q12" s="39"/>
      <c r="R12" s="40"/>
      <c r="S12" s="42">
        <v>60.0</v>
      </c>
      <c r="T12" s="43"/>
      <c r="U12" s="43"/>
      <c r="V12" s="44"/>
    </row>
    <row r="13" ht="14.25" customHeight="1">
      <c r="A13" s="56">
        <v>806.0</v>
      </c>
      <c r="B13" s="222" t="s">
        <v>182</v>
      </c>
      <c r="C13" s="211">
        <v>150.0</v>
      </c>
      <c r="D13" s="211"/>
      <c r="E13" s="211"/>
      <c r="F13" s="212"/>
      <c r="G13" s="213"/>
      <c r="H13" s="213"/>
      <c r="I13" s="213"/>
      <c r="J13" s="213"/>
      <c r="K13" s="214"/>
      <c r="L13" s="215"/>
      <c r="M13" s="216"/>
      <c r="N13" s="215"/>
      <c r="O13" s="216"/>
      <c r="P13" s="216"/>
      <c r="Q13" s="217"/>
      <c r="R13" s="218"/>
      <c r="S13" s="219"/>
      <c r="T13" s="220"/>
      <c r="U13" s="220"/>
      <c r="V13" s="221"/>
    </row>
    <row r="14" ht="14.25" customHeight="1">
      <c r="A14" s="56">
        <v>726.0</v>
      </c>
      <c r="B14" s="222" t="s">
        <v>183</v>
      </c>
      <c r="C14" s="33"/>
      <c r="D14" s="33"/>
      <c r="E14" s="33"/>
      <c r="F14" s="34"/>
      <c r="G14" s="35"/>
      <c r="H14" s="35"/>
      <c r="I14" s="35"/>
      <c r="J14" s="35"/>
      <c r="K14" s="36"/>
      <c r="L14" s="37"/>
      <c r="M14" s="38">
        <v>100.0</v>
      </c>
      <c r="N14" s="37"/>
      <c r="O14" s="38"/>
      <c r="P14" s="38"/>
      <c r="Q14" s="39"/>
      <c r="R14" s="40"/>
      <c r="S14" s="42"/>
      <c r="T14" s="43"/>
      <c r="U14" s="43"/>
      <c r="V14" s="44"/>
    </row>
    <row r="15" ht="14.25" customHeight="1">
      <c r="A15" s="56"/>
      <c r="B15" s="223"/>
      <c r="C15" s="211"/>
      <c r="D15" s="211"/>
      <c r="E15" s="211"/>
      <c r="F15" s="212"/>
      <c r="G15" s="213"/>
      <c r="H15" s="213"/>
      <c r="I15" s="213"/>
      <c r="J15" s="213"/>
      <c r="K15" s="214"/>
      <c r="L15" s="215"/>
      <c r="M15" s="216"/>
      <c r="N15" s="215"/>
      <c r="O15" s="216"/>
      <c r="P15" s="216"/>
      <c r="Q15" s="217"/>
      <c r="R15" s="218"/>
      <c r="S15" s="219"/>
      <c r="T15" s="220"/>
      <c r="U15" s="220"/>
      <c r="V15" s="221"/>
    </row>
    <row r="16" ht="14.25" customHeight="1">
      <c r="A16" s="56"/>
      <c r="B16" s="224"/>
      <c r="C16" s="33"/>
      <c r="D16" s="33"/>
      <c r="E16" s="33"/>
      <c r="F16" s="34"/>
      <c r="G16" s="35"/>
      <c r="H16" s="35"/>
      <c r="I16" s="35"/>
      <c r="J16" s="35"/>
      <c r="K16" s="36"/>
      <c r="L16" s="37"/>
      <c r="M16" s="38"/>
      <c r="N16" s="37"/>
      <c r="O16" s="38"/>
      <c r="P16" s="38"/>
      <c r="Q16" s="39"/>
      <c r="R16" s="40"/>
      <c r="S16" s="42"/>
      <c r="T16" s="43"/>
      <c r="U16" s="43"/>
      <c r="V16" s="44"/>
    </row>
    <row r="17" ht="14.25" customHeight="1">
      <c r="A17" s="56"/>
      <c r="B17" s="225"/>
      <c r="C17" s="211"/>
      <c r="D17" s="211"/>
      <c r="E17" s="211"/>
      <c r="F17" s="212"/>
      <c r="G17" s="213"/>
      <c r="H17" s="213"/>
      <c r="I17" s="213"/>
      <c r="J17" s="213"/>
      <c r="K17" s="214"/>
      <c r="L17" s="215"/>
      <c r="M17" s="216"/>
      <c r="N17" s="215"/>
      <c r="O17" s="216"/>
      <c r="P17" s="216"/>
      <c r="Q17" s="217"/>
      <c r="R17" s="218"/>
      <c r="S17" s="219"/>
      <c r="T17" s="220"/>
      <c r="U17" s="220"/>
      <c r="V17" s="221"/>
    </row>
    <row r="18" ht="14.25" customHeight="1">
      <c r="A18" s="56"/>
      <c r="B18" s="226"/>
      <c r="C18" s="33"/>
      <c r="D18" s="33"/>
      <c r="E18" s="33"/>
      <c r="F18" s="34"/>
      <c r="G18" s="35"/>
      <c r="H18" s="35"/>
      <c r="I18" s="35"/>
      <c r="J18" s="35"/>
      <c r="K18" s="36"/>
      <c r="L18" s="37"/>
      <c r="M18" s="38"/>
      <c r="N18" s="37"/>
      <c r="O18" s="38"/>
      <c r="P18" s="38"/>
      <c r="Q18" s="39"/>
      <c r="R18" s="40"/>
      <c r="S18" s="42"/>
      <c r="T18" s="43"/>
      <c r="U18" s="43"/>
      <c r="V18" s="44"/>
    </row>
    <row r="19" ht="14.25" customHeight="1">
      <c r="A19" s="56"/>
      <c r="B19" s="227"/>
      <c r="C19" s="228"/>
      <c r="D19" s="228"/>
      <c r="E19" s="228"/>
      <c r="F19" s="229"/>
      <c r="G19" s="230"/>
      <c r="H19" s="230"/>
      <c r="I19" s="230"/>
      <c r="J19" s="230"/>
      <c r="K19" s="231"/>
      <c r="L19" s="232"/>
      <c r="M19" s="233"/>
      <c r="N19" s="232"/>
      <c r="O19" s="233"/>
      <c r="P19" s="233"/>
      <c r="Q19" s="234"/>
      <c r="R19" s="235"/>
      <c r="S19" s="236"/>
      <c r="T19" s="237"/>
      <c r="U19" s="237"/>
      <c r="V19" s="238"/>
    </row>
    <row r="20" ht="14.25" customHeight="1"/>
    <row r="21" ht="14.25" customHeight="1"/>
    <row r="22" ht="14.25" customHeight="1">
      <c r="E22" s="30" t="s">
        <v>104</v>
      </c>
    </row>
    <row r="23" ht="14.25" customHeight="1">
      <c r="B23" s="160" t="s">
        <v>105</v>
      </c>
      <c r="C23" s="160">
        <f>C52</f>
        <v>2.8</v>
      </c>
      <c r="D23" s="161" t="s">
        <v>34</v>
      </c>
    </row>
    <row r="24" ht="14.25" customHeight="1">
      <c r="B24" s="160" t="s">
        <v>106</v>
      </c>
      <c r="C24" s="160">
        <f>D52</f>
        <v>27.98</v>
      </c>
      <c r="D24" s="161" t="s">
        <v>34</v>
      </c>
    </row>
    <row r="25" ht="14.25" customHeight="1">
      <c r="B25" s="160" t="s">
        <v>107</v>
      </c>
      <c r="C25" s="160">
        <f>E50*N50</f>
        <v>23.9</v>
      </c>
      <c r="D25" s="161" t="s">
        <v>34</v>
      </c>
      <c r="F25" s="5" t="s">
        <v>34</v>
      </c>
    </row>
    <row r="26" ht="14.25" customHeight="1">
      <c r="B26" s="160" t="s">
        <v>108</v>
      </c>
      <c r="C26" s="160">
        <f>F52</f>
        <v>35.85</v>
      </c>
      <c r="D26" s="161" t="s">
        <v>34</v>
      </c>
      <c r="F26" s="5" t="s">
        <v>34</v>
      </c>
    </row>
    <row r="27" ht="14.25" customHeight="1">
      <c r="B27" s="160" t="s">
        <v>121</v>
      </c>
      <c r="C27" s="160">
        <f>M52</f>
        <v>239</v>
      </c>
      <c r="D27" s="161" t="s">
        <v>110</v>
      </c>
      <c r="AE27" s="5" t="s">
        <v>184</v>
      </c>
    </row>
    <row r="28" ht="14.25" customHeight="1">
      <c r="B28" s="160" t="s">
        <v>75</v>
      </c>
      <c r="C28" s="160">
        <f>G52</f>
        <v>59.5</v>
      </c>
      <c r="D28" s="161" t="s">
        <v>34</v>
      </c>
      <c r="F28" s="5" t="s">
        <v>34</v>
      </c>
    </row>
    <row r="29" ht="14.25" customHeight="1">
      <c r="B29" s="160" t="s">
        <v>76</v>
      </c>
      <c r="C29" s="160">
        <f>H52</f>
        <v>0</v>
      </c>
      <c r="D29" s="161" t="s">
        <v>34</v>
      </c>
    </row>
    <row r="30" ht="14.25" customHeight="1">
      <c r="B30" s="160" t="s">
        <v>111</v>
      </c>
      <c r="C30" s="160">
        <f>J52</f>
        <v>0</v>
      </c>
      <c r="D30" s="161" t="s">
        <v>34</v>
      </c>
    </row>
    <row r="31" ht="14.25" customHeight="1">
      <c r="B31" s="160" t="s">
        <v>112</v>
      </c>
      <c r="C31" s="160">
        <f>K52</f>
        <v>0</v>
      </c>
      <c r="D31" s="161" t="s">
        <v>34</v>
      </c>
    </row>
    <row r="32" ht="14.25" customHeight="1">
      <c r="B32" s="160" t="s">
        <v>113</v>
      </c>
      <c r="C32" s="160">
        <f>I52</f>
        <v>0</v>
      </c>
      <c r="D32" s="161" t="s">
        <v>34</v>
      </c>
    </row>
    <row r="33" ht="14.25" customHeight="1"/>
    <row r="34" ht="14.25" customHeight="1"/>
    <row r="35" ht="14.25" customHeight="1">
      <c r="B35" s="160" t="s">
        <v>116</v>
      </c>
      <c r="C35" s="160">
        <f>SUM(F7:H7)</f>
        <v>120</v>
      </c>
      <c r="D35" s="161" t="s">
        <v>117</v>
      </c>
    </row>
    <row r="36" ht="14.25" customHeight="1">
      <c r="B36" s="160" t="s">
        <v>118</v>
      </c>
      <c r="C36" s="160">
        <f>SUM(I7:K7)</f>
        <v>5</v>
      </c>
      <c r="D36" s="161" t="s">
        <v>117</v>
      </c>
    </row>
    <row r="37" ht="14.25" customHeight="1"/>
    <row r="38" ht="14.25" customHeight="1"/>
    <row r="39" ht="14.25" customHeight="1"/>
    <row r="40" ht="14.25" customHeight="1"/>
    <row r="41" ht="14.25" customHeight="1"/>
    <row r="42" ht="14.25" customHeight="1">
      <c r="B42" s="145"/>
      <c r="C42" s="146" t="s">
        <v>119</v>
      </c>
      <c r="D42" s="146" t="s">
        <v>106</v>
      </c>
      <c r="E42" s="146" t="s">
        <v>107</v>
      </c>
      <c r="F42" s="146" t="s">
        <v>108</v>
      </c>
      <c r="G42" s="146" t="s">
        <v>75</v>
      </c>
      <c r="H42" s="146" t="s">
        <v>76</v>
      </c>
      <c r="I42" s="146" t="s">
        <v>113</v>
      </c>
      <c r="J42" s="146" t="s">
        <v>111</v>
      </c>
      <c r="K42" s="146" t="s">
        <v>112</v>
      </c>
      <c r="L42" s="146" t="s">
        <v>120</v>
      </c>
      <c r="M42" s="146" t="s">
        <v>121</v>
      </c>
      <c r="N42" s="147" t="s">
        <v>123</v>
      </c>
    </row>
    <row r="43" ht="14.25" customHeight="1">
      <c r="B43" s="193" t="s">
        <v>124</v>
      </c>
      <c r="C43" s="5"/>
      <c r="D43" s="5">
        <v>0.1</v>
      </c>
      <c r="E43" s="5"/>
      <c r="F43" s="5"/>
      <c r="G43" s="5"/>
      <c r="H43" s="5"/>
      <c r="I43" s="5"/>
      <c r="J43" s="5"/>
      <c r="K43" s="5"/>
      <c r="L43" s="5">
        <v>0.1</v>
      </c>
      <c r="M43" s="5"/>
      <c r="N43" s="150">
        <f>SUM(F7:K7)</f>
        <v>125</v>
      </c>
    </row>
    <row r="44" ht="14.25" customHeight="1">
      <c r="B44" s="194" t="s">
        <v>125</v>
      </c>
      <c r="C44" s="5"/>
      <c r="D44" s="5">
        <v>0.03</v>
      </c>
      <c r="E44" s="5"/>
      <c r="F44" s="5"/>
      <c r="G44" s="5"/>
      <c r="H44" s="5"/>
      <c r="I44" s="5"/>
      <c r="J44" s="5">
        <v>0.1</v>
      </c>
      <c r="K44" s="5">
        <v>0.15</v>
      </c>
      <c r="L44" s="5"/>
      <c r="M44" s="5"/>
      <c r="N44" s="150">
        <f>L7</f>
        <v>0</v>
      </c>
    </row>
    <row r="45" ht="14.25" customHeight="1">
      <c r="B45" s="194" t="s">
        <v>126</v>
      </c>
      <c r="C45" s="5">
        <v>0.02</v>
      </c>
      <c r="D45" s="5">
        <v>0.04</v>
      </c>
      <c r="E45" s="5"/>
      <c r="F45" s="5"/>
      <c r="G45" s="5"/>
      <c r="H45" s="5"/>
      <c r="I45" s="5"/>
      <c r="J45" s="5"/>
      <c r="K45" s="5"/>
      <c r="L45" s="5"/>
      <c r="M45" s="5"/>
      <c r="N45" s="150">
        <f>M7</f>
        <v>100</v>
      </c>
    </row>
    <row r="46" ht="14.25" customHeight="1">
      <c r="B46" s="194" t="s">
        <v>127</v>
      </c>
      <c r="C46" s="5">
        <v>0.02</v>
      </c>
      <c r="D46" s="5">
        <v>0.04</v>
      </c>
      <c r="N46" s="150">
        <f>N7</f>
        <v>40</v>
      </c>
    </row>
    <row r="47" ht="14.25" customHeight="1">
      <c r="B47" s="194" t="s">
        <v>128</v>
      </c>
      <c r="C47" s="5">
        <v>0.02</v>
      </c>
      <c r="D47" s="5">
        <v>0.04</v>
      </c>
      <c r="E47" s="5"/>
      <c r="F47" s="5"/>
      <c r="G47" s="5"/>
      <c r="H47" s="5"/>
      <c r="I47" s="5"/>
      <c r="J47" s="5">
        <v>0.06</v>
      </c>
      <c r="K47" s="5"/>
      <c r="L47" s="5"/>
      <c r="M47" s="5"/>
      <c r="N47" s="150">
        <f>O$7</f>
        <v>0</v>
      </c>
    </row>
    <row r="48" ht="14.25" customHeight="1">
      <c r="B48" s="194" t="s">
        <v>129</v>
      </c>
      <c r="C48" s="5">
        <v>0.02</v>
      </c>
      <c r="D48" s="5">
        <v>0.04</v>
      </c>
      <c r="E48" s="5"/>
      <c r="F48" s="5"/>
      <c r="G48" s="5"/>
      <c r="H48" s="5"/>
      <c r="I48" s="5"/>
      <c r="J48" s="5">
        <v>0.06</v>
      </c>
      <c r="K48" s="5">
        <v>0.07</v>
      </c>
      <c r="L48" s="5"/>
      <c r="M48" s="5"/>
      <c r="N48" s="150">
        <f>P$7</f>
        <v>0</v>
      </c>
    </row>
    <row r="49" ht="14.25" customHeight="1">
      <c r="B49" s="194" t="s">
        <v>130</v>
      </c>
      <c r="C49" s="5">
        <v>0.02</v>
      </c>
      <c r="D49" s="5">
        <v>0.04</v>
      </c>
      <c r="E49" s="5"/>
      <c r="F49" s="5"/>
      <c r="G49" s="5"/>
      <c r="H49" s="5"/>
      <c r="I49" s="5"/>
      <c r="J49" s="5">
        <v>0.06</v>
      </c>
      <c r="K49" s="5">
        <v>0.07</v>
      </c>
      <c r="L49" s="5"/>
      <c r="M49" s="5"/>
      <c r="N49" s="150">
        <f>Q$7</f>
        <v>0</v>
      </c>
    </row>
    <row r="50" ht="14.25" customHeight="1">
      <c r="B50" s="152" t="s">
        <v>73</v>
      </c>
      <c r="C50" s="5"/>
      <c r="D50" s="5">
        <v>0.02</v>
      </c>
      <c r="E50" s="5">
        <v>0.1</v>
      </c>
      <c r="F50" s="5">
        <v>0.15</v>
      </c>
      <c r="G50" s="5"/>
      <c r="H50" s="5"/>
      <c r="I50" s="5"/>
      <c r="J50" s="5"/>
      <c r="K50" s="5"/>
      <c r="L50" s="5"/>
      <c r="M50" s="5">
        <v>1.0</v>
      </c>
      <c r="N50" s="150">
        <f>SUM(C7:E7)</f>
        <v>239</v>
      </c>
    </row>
    <row r="51" ht="14.25" customHeight="1">
      <c r="B51" s="40" t="s">
        <v>132</v>
      </c>
      <c r="C51" s="5"/>
      <c r="D51" s="5">
        <v>0.03</v>
      </c>
      <c r="E51" s="5"/>
      <c r="F51" s="5"/>
      <c r="G51" s="5">
        <v>0.35</v>
      </c>
      <c r="H51" s="5"/>
      <c r="I51" s="5"/>
      <c r="J51" s="5"/>
      <c r="K51" s="5"/>
      <c r="L51" s="5"/>
      <c r="M51" s="5"/>
      <c r="N51" s="150">
        <f>R7</f>
        <v>170</v>
      </c>
    </row>
    <row r="52" ht="14.25" customHeight="1">
      <c r="B52" s="145" t="s">
        <v>171</v>
      </c>
      <c r="C52" s="157">
        <f t="shared" ref="C52:M52" si="2">SUMPRODUCT(C43:C51,$N$43:$N$51)</f>
        <v>2.8</v>
      </c>
      <c r="D52" s="157">
        <f t="shared" si="2"/>
        <v>27.98</v>
      </c>
      <c r="E52" s="157">
        <f t="shared" si="2"/>
        <v>23.9</v>
      </c>
      <c r="F52" s="157">
        <f t="shared" si="2"/>
        <v>35.85</v>
      </c>
      <c r="G52" s="157">
        <f t="shared" si="2"/>
        <v>59.5</v>
      </c>
      <c r="H52" s="157">
        <f t="shared" si="2"/>
        <v>0</v>
      </c>
      <c r="I52" s="157">
        <f t="shared" si="2"/>
        <v>0</v>
      </c>
      <c r="J52" s="157">
        <f t="shared" si="2"/>
        <v>0</v>
      </c>
      <c r="K52" s="157">
        <f t="shared" si="2"/>
        <v>0</v>
      </c>
      <c r="L52" s="157">
        <f t="shared" si="2"/>
        <v>12.5</v>
      </c>
      <c r="M52" s="157">
        <f t="shared" si="2"/>
        <v>239</v>
      </c>
      <c r="N52" s="189"/>
    </row>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2022-09-11T12:25:22Z</dcterms:created>
  <dc:creator>Emma Hagner</dc:creator>
</cp:coreProperties>
</file>